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아연\특별공급\0420이안논현오션파크\"/>
    </mc:Choice>
  </mc:AlternateContent>
  <bookViews>
    <workbookView xWindow="0" yWindow="0" windowWidth="18690" windowHeight="10560"/>
  </bookViews>
  <sheets>
    <sheet name="기관추천(장애인)" sheetId="4" r:id="rId1"/>
    <sheet name="기관추천(공통)" sheetId="5" r:id="rId2"/>
    <sheet name="Sheet2" sheetId="2" r:id="rId3"/>
    <sheet name="Sheet3" sheetId="3" r:id="rId4"/>
    <sheet name="Sheet1" sheetId="1" r:id="rId5"/>
  </sheets>
  <definedNames>
    <definedName name="_xlnm.Print_Area" localSheetId="1">'기관추천(공통)'!$A$1:$I$94</definedName>
  </definedNames>
  <calcPr calcId="162913"/>
</workbook>
</file>

<file path=xl/calcChain.xml><?xml version="1.0" encoding="utf-8"?>
<calcChain xmlns="http://schemas.openxmlformats.org/spreadsheetml/2006/main">
  <c r="F12" i="5" l="1"/>
  <c r="G12" i="5" s="1"/>
  <c r="I12" i="5" s="1"/>
  <c r="H13" i="5"/>
  <c r="H12" i="5"/>
  <c r="F13" i="5"/>
  <c r="G13" i="5" s="1"/>
  <c r="I13" i="5" s="1"/>
  <c r="H29" i="5" l="1"/>
  <c r="G29" i="5"/>
  <c r="I28" i="5"/>
  <c r="H35" i="5" l="1"/>
  <c r="G35" i="5"/>
  <c r="I34" i="5"/>
  <c r="H33" i="5"/>
  <c r="G33" i="5"/>
  <c r="I33" i="5" s="1"/>
  <c r="I32" i="5"/>
  <c r="H31" i="5"/>
  <c r="G31" i="5"/>
  <c r="I30" i="5"/>
  <c r="I27" i="5"/>
  <c r="H26" i="5"/>
  <c r="G26" i="5"/>
  <c r="I26" i="5" s="1"/>
  <c r="I25" i="5"/>
  <c r="H24" i="5"/>
  <c r="G24" i="5"/>
  <c r="I23" i="5"/>
  <c r="H22" i="5"/>
  <c r="G22" i="5"/>
  <c r="I21" i="5"/>
  <c r="H19" i="5"/>
  <c r="G19" i="5"/>
  <c r="I18" i="5"/>
  <c r="G20" i="5" l="1"/>
  <c r="I24" i="5"/>
  <c r="I19" i="5"/>
  <c r="I35" i="5"/>
  <c r="H20" i="5"/>
  <c r="I29" i="5"/>
  <c r="I22" i="5"/>
  <c r="I31" i="5"/>
  <c r="H38" i="4"/>
  <c r="G38" i="4"/>
  <c r="I37" i="4"/>
  <c r="H36" i="4"/>
  <c r="G36" i="4"/>
  <c r="I35" i="4"/>
  <c r="H34" i="4"/>
  <c r="G34" i="4"/>
  <c r="I33" i="4"/>
  <c r="H32" i="4"/>
  <c r="G32" i="4"/>
  <c r="I31" i="4"/>
  <c r="H30" i="4"/>
  <c r="G30" i="4"/>
  <c r="I29" i="4"/>
  <c r="H28" i="4"/>
  <c r="G28" i="4"/>
  <c r="I27" i="4"/>
  <c r="H26" i="4"/>
  <c r="G26" i="4"/>
  <c r="I25" i="4"/>
  <c r="H23" i="4"/>
  <c r="G23" i="4"/>
  <c r="I22" i="4"/>
  <c r="D23" i="1"/>
  <c r="E22" i="1"/>
  <c r="F22" i="1" s="1"/>
  <c r="D22" i="1"/>
  <c r="E20" i="1"/>
  <c r="D20" i="1"/>
  <c r="E18" i="1"/>
  <c r="D18" i="1"/>
  <c r="E16" i="1"/>
  <c r="F16" i="1" s="1"/>
  <c r="D16" i="1"/>
  <c r="E14" i="1"/>
  <c r="F14" i="1" s="1"/>
  <c r="D14" i="1"/>
  <c r="E12" i="1"/>
  <c r="D12" i="1"/>
  <c r="E10" i="1"/>
  <c r="D10" i="1"/>
  <c r="D8" i="1" s="1"/>
  <c r="I12" i="1"/>
  <c r="G23" i="1"/>
  <c r="E23" i="1"/>
  <c r="F11" i="1"/>
  <c r="F12" i="1"/>
  <c r="F13" i="1"/>
  <c r="F15" i="1"/>
  <c r="F17" i="1"/>
  <c r="F19" i="1"/>
  <c r="F20" i="1"/>
  <c r="F21" i="1"/>
  <c r="F9" i="1"/>
  <c r="H11" i="1"/>
  <c r="H13" i="1"/>
  <c r="H15" i="1"/>
  <c r="H17" i="1"/>
  <c r="H19" i="1"/>
  <c r="H9" i="1"/>
  <c r="E7" i="1"/>
  <c r="D7" i="1"/>
  <c r="F6" i="1"/>
  <c r="F18" i="1" l="1"/>
  <c r="I13" i="1"/>
  <c r="I20" i="1"/>
  <c r="E8" i="1"/>
  <c r="I16" i="1"/>
  <c r="I20" i="5"/>
  <c r="I38" i="4"/>
  <c r="I34" i="4"/>
  <c r="I30" i="4"/>
  <c r="I26" i="4"/>
  <c r="I36" i="4"/>
  <c r="F7" i="1"/>
  <c r="I9" i="1"/>
  <c r="I19" i="1"/>
  <c r="I15" i="1"/>
  <c r="I11" i="1"/>
  <c r="I22" i="1"/>
  <c r="I18" i="1"/>
  <c r="I14" i="1"/>
  <c r="I10" i="1"/>
  <c r="I21" i="1"/>
  <c r="I17" i="1"/>
  <c r="I28" i="4"/>
  <c r="H24" i="4"/>
  <c r="G24" i="4"/>
  <c r="I32" i="4"/>
  <c r="I23" i="4"/>
  <c r="F10" i="1"/>
  <c r="F8" i="1" s="1"/>
  <c r="F23" i="1"/>
  <c r="I24" i="4" l="1"/>
</calcChain>
</file>

<file path=xl/comments1.xml><?xml version="1.0" encoding="utf-8"?>
<comments xmlns="http://schemas.openxmlformats.org/spreadsheetml/2006/main">
  <authors>
    <author>ST1202</author>
  </authors>
  <commentList>
    <comment ref="H62" authorId="0" shapeId="0">
      <text>
        <r>
          <rPr>
            <b/>
            <sz val="9"/>
            <color indexed="81"/>
            <rFont val="돋움"/>
            <family val="3"/>
            <charset val="129"/>
          </rPr>
          <t>분양가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삽입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할것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ST1202</author>
  </authors>
  <commentList>
    <comment ref="H86" authorId="0" shapeId="0">
      <text>
        <r>
          <rPr>
            <b/>
            <sz val="9"/>
            <color indexed="81"/>
            <rFont val="돋움"/>
            <family val="3"/>
            <charset val="129"/>
          </rPr>
          <t>분양가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삽입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할것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<sst xmlns="http://schemas.openxmlformats.org/spreadsheetml/2006/main" count="213" uniqueCount="101">
  <si>
    <t>1. 기관별 배정세대 (예비 포함)</t>
    <phoneticPr fontId="3" type="noConversion"/>
  </si>
  <si>
    <t>구분</t>
    <phoneticPr fontId="3" type="noConversion"/>
  </si>
  <si>
    <t>일반특별공급 대상</t>
    <phoneticPr fontId="3" type="noConversion"/>
  </si>
  <si>
    <t>해당기관</t>
    <phoneticPr fontId="3" type="noConversion"/>
  </si>
  <si>
    <t>타입(세대수)</t>
    <phoneticPr fontId="3" type="noConversion"/>
  </si>
  <si>
    <t>총배정세대(공급세대수의 10%범위)</t>
    <phoneticPr fontId="3" type="noConversion"/>
  </si>
  <si>
    <t>64㎡B</t>
    <phoneticPr fontId="3" type="noConversion"/>
  </si>
  <si>
    <t>64㎡A</t>
    <phoneticPr fontId="3" type="noConversion"/>
  </si>
  <si>
    <t>합계</t>
    <phoneticPr fontId="3" type="noConversion"/>
  </si>
  <si>
    <t>타입 및 배정세대</t>
    <phoneticPr fontId="3" type="noConversion"/>
  </si>
  <si>
    <t>인천시청 장애인 복지과</t>
    <phoneticPr fontId="3" type="noConversion"/>
  </si>
  <si>
    <t>서울시청 장애인 자립지원과</t>
    <phoneticPr fontId="3" type="noConversion"/>
  </si>
  <si>
    <t>경기도청 장애인 복지과</t>
    <phoneticPr fontId="3" type="noConversion"/>
  </si>
  <si>
    <t>샘플</t>
    <phoneticPr fontId="3" type="noConversion"/>
  </si>
  <si>
    <t>장애인</t>
    <phoneticPr fontId="3" type="noConversion"/>
  </si>
  <si>
    <t>배정세대</t>
    <phoneticPr fontId="3" type="noConversion"/>
  </si>
  <si>
    <t>예비자</t>
    <phoneticPr fontId="3" type="noConversion"/>
  </si>
  <si>
    <t>인천보훈지청</t>
    <phoneticPr fontId="3" type="noConversion"/>
  </si>
  <si>
    <t>국방부 국군복지단</t>
    <phoneticPr fontId="3" type="noConversion"/>
  </si>
  <si>
    <t>인천지방 중소벤처기업청</t>
    <phoneticPr fontId="3" type="noConversion"/>
  </si>
  <si>
    <t>국가유공자/장기복무제대군인/국가보훈대상자</t>
    <phoneticPr fontId="3" type="noConversion"/>
  </si>
  <si>
    <t>10년이상 복무한 군인</t>
    <phoneticPr fontId="3" type="noConversion"/>
  </si>
  <si>
    <t>중소기업근로자</t>
    <phoneticPr fontId="3" type="noConversion"/>
  </si>
  <si>
    <t>도시재생과</t>
    <phoneticPr fontId="3" type="noConversion"/>
  </si>
  <si>
    <r>
      <t>총예비세대(타입별 배정세대의</t>
    </r>
    <r>
      <rPr>
        <b/>
        <sz val="11"/>
        <color rgb="FFFF0000"/>
        <rFont val="맑은 고딕"/>
        <family val="3"/>
        <charset val="129"/>
        <scheme val="minor"/>
      </rPr>
      <t xml:space="preserve"> 300%</t>
    </r>
    <r>
      <rPr>
        <sz val="11"/>
        <color theme="1"/>
        <rFont val="맑은 고딕"/>
        <family val="2"/>
        <charset val="129"/>
        <scheme val="minor"/>
      </rPr>
      <t>절상)</t>
    </r>
    <phoneticPr fontId="3" type="noConversion"/>
  </si>
  <si>
    <t xml:space="preserve">도시개발사업에 따른 철거주택 소유자 </t>
    <phoneticPr fontId="3" type="noConversion"/>
  </si>
  <si>
    <t>■ 아래 내용은 입주자 모집공고 승인전 계획안으로 입주자 모집공고 승인후 일부 타입, 평면, 세대수, 공급금액, 특별공급 배정 세대수등이 변경 될수 있습니다.</t>
    <phoneticPr fontId="3" type="noConversion"/>
  </si>
  <si>
    <t>이안 논현 오션파크</t>
    <phoneticPr fontId="3" type="noConversion"/>
  </si>
  <si>
    <t>2. 상품안내</t>
    <phoneticPr fontId="3" type="noConversion"/>
  </si>
  <si>
    <t>- 단지배치도</t>
    <phoneticPr fontId="3" type="noConversion"/>
  </si>
  <si>
    <t>기관추천 특별공급 배정 세대 및 상품 안내</t>
    <phoneticPr fontId="3" type="noConversion"/>
  </si>
  <si>
    <t>구분</t>
    <phoneticPr fontId="3" type="noConversion"/>
  </si>
  <si>
    <t>세대수</t>
    <phoneticPr fontId="3" type="noConversion"/>
  </si>
  <si>
    <t>특장점</t>
    <phoneticPr fontId="3" type="noConversion"/>
  </si>
  <si>
    <t>공급금액</t>
    <phoneticPr fontId="3" type="noConversion"/>
  </si>
  <si>
    <t>비고</t>
    <phoneticPr fontId="3" type="noConversion"/>
  </si>
  <si>
    <t>64A</t>
    <phoneticPr fontId="3" type="noConversion"/>
  </si>
  <si>
    <t>65B</t>
    <phoneticPr fontId="3" type="noConversion"/>
  </si>
  <si>
    <t>- 타입안내</t>
    <phoneticPr fontId="3" type="noConversion"/>
  </si>
  <si>
    <t>·  4BAY 타워형(탑상형)구조
·  맞통풍구조(거실, 주방/식당 개방구조)
·  3Room, 2Bath
·  독립된 실외기실
·  수납강과
·  북동,북서,남동,남서 배치</t>
    <phoneticPr fontId="3" type="noConversion"/>
  </si>
  <si>
    <t>·  4BAY 타워형(탑상형)구조
·  맞통풍구조(거실, 주방/식당 개방구조)
·  3Room, 2Bath
·  서남향 배치
·  독립된 실외기실
·  수납강과
·  서남향 배치</t>
    <phoneticPr fontId="3" type="noConversion"/>
  </si>
  <si>
    <t>※ 상기 사항(상품 특장점, 공급금액)은 분양 승인 전 특별 공급 기관추천 해당 기관 담당자 업무</t>
    <phoneticPr fontId="3" type="noConversion"/>
  </si>
  <si>
    <t xml:space="preserve">   참고용으로 분양 승인시 일부 사항이 변경 될 수 있습니다. </t>
    <phoneticPr fontId="3" type="noConversion"/>
  </si>
  <si>
    <t xml:space="preserve">   분양승인 후 입주자 모집공고를 첨부하여 보대르리도록 하겠습니다.</t>
    <phoneticPr fontId="3" type="noConversion"/>
  </si>
  <si>
    <t>약 3.2억~약3.6억</t>
    <phoneticPr fontId="3" type="noConversion"/>
  </si>
  <si>
    <t>약3.2억~약3.6억</t>
    <phoneticPr fontId="3" type="noConversion"/>
  </si>
  <si>
    <t>도시재생관리팀</t>
    <phoneticPr fontId="3" type="noConversion"/>
  </si>
  <si>
    <t>도시재생 부지     재공자</t>
    <phoneticPr fontId="3" type="noConversion"/>
  </si>
  <si>
    <t>■ 인천 남동구 논현동 이안 논현 오션 파크 주택공급 업무는 주택공급에 관한 규칙 과 해당기관(인천 광역시 남동구) 에서 승인 받은 "입주자 모집공고 "등 관련 법령에 따라 진행 됩니다.</t>
    <phoneticPr fontId="3" type="noConversion"/>
  </si>
  <si>
    <t xml:space="preserve">■ 공급개요 </t>
    <phoneticPr fontId="3" type="noConversion"/>
  </si>
  <si>
    <t>1) 공급위치 : 인천광역시 남동구 논현동 111-7외 39필지</t>
    <phoneticPr fontId="3" type="noConversion"/>
  </si>
  <si>
    <t>2) 사업명 : 이안논현 오션파크</t>
    <phoneticPr fontId="3" type="noConversion"/>
  </si>
  <si>
    <t>3) 입주예정 : 2023년 11월 예정</t>
    <phoneticPr fontId="3" type="noConversion"/>
  </si>
  <si>
    <t>구분</t>
    <phoneticPr fontId="3" type="noConversion"/>
  </si>
  <si>
    <t>일자</t>
    <phoneticPr fontId="3" type="noConversion"/>
  </si>
  <si>
    <t>비고</t>
    <phoneticPr fontId="3" type="noConversion"/>
  </si>
  <si>
    <t>입주자모집공고</t>
    <phoneticPr fontId="3" type="noConversion"/>
  </si>
  <si>
    <t>2020.05.08</t>
    <phoneticPr fontId="3" type="noConversion"/>
  </si>
  <si>
    <t>청약접수일</t>
    <phoneticPr fontId="3" type="noConversion"/>
  </si>
  <si>
    <t>2020.05.18</t>
    <phoneticPr fontId="3" type="noConversion"/>
  </si>
  <si>
    <t>■ 신청자격</t>
    <phoneticPr fontId="3" type="noConversion"/>
  </si>
  <si>
    <t>주택공급에관한규칙 제36조에 해당하는 자(국가유공자 등, 10년이상 장기복무군인, 중소기업근로자,</t>
    <phoneticPr fontId="3" type="noConversion"/>
  </si>
  <si>
    <t>장애인)로서 최초 입주자모집공고예정일 현재 무주택세대구성원(세대주 및 세대원)으로서 특별공급 대상</t>
    <phoneticPr fontId="3" type="noConversion"/>
  </si>
  <si>
    <t>기관장의 추천을 받으신분</t>
    <phoneticPr fontId="3" type="noConversion"/>
  </si>
  <si>
    <r>
      <rPr>
        <sz val="10"/>
        <color theme="1"/>
        <rFont val="맑은 고딕"/>
        <family val="3"/>
        <charset val="129"/>
      </rPr>
      <t xml:space="preserve">   ▷ </t>
    </r>
    <r>
      <rPr>
        <b/>
        <sz val="10"/>
        <color theme="1"/>
        <rFont val="맑은 고딕"/>
        <family val="3"/>
        <charset val="129"/>
      </rPr>
      <t>기관추천 특별공급 대상자는 아래조건을 충족하여야함.(단, 국가유공자, 장애인 제외)</t>
    </r>
    <phoneticPr fontId="3" type="noConversion"/>
  </si>
  <si>
    <r>
      <t xml:space="preserve">   2) 청약부금 : 청약부금에가입하여 6개월이 경과하고, 매월 정해진 날에 납입 인정금액이 85</t>
    </r>
    <r>
      <rPr>
        <sz val="10"/>
        <color theme="1"/>
        <rFont val="맑은 고딕"/>
        <family val="3"/>
        <charset val="129"/>
      </rPr>
      <t>㎡</t>
    </r>
    <r>
      <rPr>
        <sz val="11.5"/>
        <color theme="1"/>
        <rFont val="맑은 고딕"/>
        <family val="3"/>
        <charset val="129"/>
      </rPr>
      <t xml:space="preserve"> 이하 </t>
    </r>
    <phoneticPr fontId="3" type="noConversion"/>
  </si>
  <si>
    <t xml:space="preserve">       예치금이 이상인자</t>
    <phoneticPr fontId="3" type="noConversion"/>
  </si>
  <si>
    <t xml:space="preserve">   1) 청약예금 : 85㎡이하 주택에 신청 가능한 청약예금에 가입하여 6개월이 경과하고 지역별 면적별</t>
    <phoneticPr fontId="3" type="noConversion"/>
  </si>
  <si>
    <t xml:space="preserve">      주택에 신청가능한 청약예금 지역별예치금액 이상인자</t>
    <phoneticPr fontId="3" type="noConversion"/>
  </si>
  <si>
    <t xml:space="preserve">   3) 주택청약종합저축 : 주택청약종합저축에 가입하여 6개월이 된자중 지역별, 면적별 예치금액 이상인자</t>
    <phoneticPr fontId="3" type="noConversion"/>
  </si>
  <si>
    <t xml:space="preserve">     (단, 신청전에 www.applyhome.co.kr 홈페이지에서 공급받을수 있는 주택면적을 선택하여야함)</t>
    <phoneticPr fontId="3" type="noConversion"/>
  </si>
  <si>
    <t>문의전화 : 1877-2135</t>
    <phoneticPr fontId="3" type="noConversion"/>
  </si>
  <si>
    <t xml:space="preserve">       모델하우스 : 인천광역시 남동구 논현동 677-5</t>
    <phoneticPr fontId="3" type="noConversion"/>
  </si>
  <si>
    <t xml:space="preserve">   분양승인 후 입주자 모집공고를 첨부하여 보내드리도록 하겠습니다.</t>
    <phoneticPr fontId="3" type="noConversion"/>
  </si>
  <si>
    <t>장기복무제대군인</t>
    <phoneticPr fontId="3" type="noConversion"/>
  </si>
  <si>
    <t>국가유공자/국가보훈대상자</t>
    <phoneticPr fontId="3" type="noConversion"/>
  </si>
  <si>
    <t>당사 견본주택</t>
    <phoneticPr fontId="3" type="noConversion"/>
  </si>
  <si>
    <t>이안논현 오션파크는 신종 코로나19바이러스 확산 우려로 인하여 견본주택관람이 사이버모델하우스로(http://이안논현 오션파크.com)대체하여 운영됩니다.    인천광역시 남동구 논현동 677-5 개관 2020.05.08.(금)</t>
    <phoneticPr fontId="3" type="noConversion"/>
  </si>
  <si>
    <t>특별공급신청</t>
    <phoneticPr fontId="3" type="noConversion"/>
  </si>
  <si>
    <t>2020.05.18(월)</t>
    <phoneticPr fontId="3" type="noConversion"/>
  </si>
  <si>
    <t>청약홈 홈페이지(www.applyhome.co.kr)</t>
    <phoneticPr fontId="3" type="noConversion"/>
  </si>
  <si>
    <t>당첨자발표</t>
    <phoneticPr fontId="3" type="noConversion"/>
  </si>
  <si>
    <t>2020.05.26(화)</t>
    <phoneticPr fontId="3" type="noConversion"/>
  </si>
  <si>
    <t>■ 공급일정</t>
    <phoneticPr fontId="3" type="noConversion"/>
  </si>
  <si>
    <t>당사 홈페이지(http://www.이안논현 오션파크.com) 및 견본주택      (일반공급 신청자와 동일하게 한국감정원 전산추첨 후 게시)</t>
    <phoneticPr fontId="3" type="noConversion"/>
  </si>
  <si>
    <t>2020.06.05(금) ~ 2020.06.07(일)</t>
    <phoneticPr fontId="3" type="noConversion"/>
  </si>
  <si>
    <t>당사 견본주택 : 인천광역시 남동구 논현동 677-5</t>
    <phoneticPr fontId="3" type="noConversion"/>
  </si>
  <si>
    <t>64A</t>
    <phoneticPr fontId="3" type="noConversion"/>
  </si>
  <si>
    <t>65B</t>
    <phoneticPr fontId="3" type="noConversion"/>
  </si>
  <si>
    <t>구분</t>
    <phoneticPr fontId="3" type="noConversion"/>
  </si>
  <si>
    <t>주택형</t>
    <phoneticPr fontId="3" type="noConversion"/>
  </si>
  <si>
    <t>주거형별계약면적</t>
    <phoneticPr fontId="3" type="noConversion"/>
  </si>
  <si>
    <t>민영주택</t>
  </si>
  <si>
    <t>전용면적</t>
    <phoneticPr fontId="3" type="noConversion"/>
  </si>
  <si>
    <t>공유면적</t>
    <phoneticPr fontId="3" type="noConversion"/>
  </si>
  <si>
    <t>분양면적</t>
    <phoneticPr fontId="3" type="noConversion"/>
  </si>
  <si>
    <t>기타공유</t>
    <phoneticPr fontId="3" type="noConversion"/>
  </si>
  <si>
    <t>계약면적</t>
    <phoneticPr fontId="3" type="noConversion"/>
  </si>
  <si>
    <t>계약체결</t>
    <phoneticPr fontId="3" type="noConversion"/>
  </si>
  <si>
    <t>■ 상품안내</t>
    <phoneticPr fontId="3" type="noConversion"/>
  </si>
  <si>
    <t>2) 사업명 : 이안논현 오션파크 공급세대(294세대)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</si>
</sst>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176" formatCode="#,##0&quot;세대&quot;"/>
    <numFmt numFmtId="177" formatCode="#,##0_ "/>
    <numFmt numFmtId="178" formatCode="0.0000"/>
    <numFmt numFmtId="179" formatCode="0.00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  <font>
      <b/>
      <sz val="2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 wrapText="1"/>
    </xf>
    <xf numFmtId="10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9" fontId="2" fillId="0" borderId="0" xfId="0" applyNumberFormat="1" applyFont="1">
      <alignment vertical="center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6" xfId="0" applyFill="1" applyBorder="1">
      <alignment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 wrapText="1"/>
    </xf>
    <xf numFmtId="0" fontId="0" fillId="2" borderId="11" xfId="0" applyFill="1" applyBorder="1" applyAlignment="1">
      <alignment horizontal="center" vertical="center" wrapText="1"/>
    </xf>
    <xf numFmtId="177" fontId="0" fillId="2" borderId="11" xfId="0" applyNumberForma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wrapText="1"/>
    </xf>
    <xf numFmtId="176" fontId="0" fillId="2" borderId="14" xfId="0" applyNumberForma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177" fontId="0" fillId="2" borderId="16" xfId="0" applyNumberForma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0" fontId="0" fillId="3" borderId="15" xfId="0" applyFill="1" applyBorder="1">
      <alignment vertical="center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3" borderId="4" xfId="0" applyFill="1" applyBorder="1">
      <alignment vertical="center"/>
    </xf>
    <xf numFmtId="0" fontId="0" fillId="2" borderId="27" xfId="0" applyFill="1" applyBorder="1" applyAlignment="1">
      <alignment horizontal="center" vertical="center" wrapText="1"/>
    </xf>
    <xf numFmtId="176" fontId="0" fillId="2" borderId="28" xfId="0" applyNumberFormat="1" applyFill="1" applyBorder="1" applyAlignment="1">
      <alignment horizontal="center" vertical="center" wrapText="1"/>
    </xf>
    <xf numFmtId="0" fontId="0" fillId="3" borderId="29" xfId="0" applyFill="1" applyBorder="1" applyAlignment="1">
      <alignment vertical="center" wrapText="1"/>
    </xf>
    <xf numFmtId="177" fontId="0" fillId="2" borderId="31" xfId="0" applyNumberFormat="1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2" borderId="33" xfId="0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0" fillId="2" borderId="34" xfId="0" applyFill="1" applyBorder="1" applyAlignment="1">
      <alignment vertical="center" wrapText="1"/>
    </xf>
    <xf numFmtId="0" fontId="0" fillId="0" borderId="34" xfId="0" applyBorder="1">
      <alignment vertical="center"/>
    </xf>
    <xf numFmtId="0" fontId="0" fillId="3" borderId="29" xfId="0" applyFill="1" applyBorder="1">
      <alignment vertical="center"/>
    </xf>
    <xf numFmtId="0" fontId="0" fillId="2" borderId="35" xfId="0" applyFill="1" applyBorder="1" applyAlignment="1">
      <alignment horizontal="center" vertical="center" wrapText="1"/>
    </xf>
    <xf numFmtId="177" fontId="0" fillId="2" borderId="35" xfId="0" applyNumberFormat="1" applyFill="1" applyBorder="1" applyAlignment="1">
      <alignment vertical="center" wrapText="1"/>
    </xf>
    <xf numFmtId="0" fontId="0" fillId="0" borderId="36" xfId="0" applyBorder="1">
      <alignment vertical="center"/>
    </xf>
    <xf numFmtId="0" fontId="0" fillId="2" borderId="0" xfId="0" applyFill="1">
      <alignment vertical="center"/>
    </xf>
    <xf numFmtId="9" fontId="2" fillId="2" borderId="0" xfId="0" applyNumberFormat="1" applyFont="1" applyFill="1">
      <alignment vertical="center"/>
    </xf>
    <xf numFmtId="0" fontId="0" fillId="3" borderId="29" xfId="0" applyFill="1" applyBorder="1" applyAlignment="1">
      <alignment horizontal="center" vertical="center" wrapText="1"/>
    </xf>
    <xf numFmtId="177" fontId="0" fillId="2" borderId="11" xfId="0" applyNumberFormat="1" applyFill="1" applyBorder="1" applyAlignment="1">
      <alignment horizontal="center" vertical="center" wrapText="1"/>
    </xf>
    <xf numFmtId="177" fontId="0" fillId="2" borderId="16" xfId="0" applyNumberFormat="1" applyFill="1" applyBorder="1" applyAlignment="1">
      <alignment horizontal="center" vertical="center" wrapText="1"/>
    </xf>
    <xf numFmtId="177" fontId="0" fillId="2" borderId="31" xfId="0" applyNumberForma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177" fontId="0" fillId="2" borderId="35" xfId="0" applyNumberForma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7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8" fillId="2" borderId="1" xfId="0" applyNumberFormat="1" applyFont="1" applyFill="1" applyBorder="1" applyAlignment="1">
      <alignment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177" fontId="0" fillId="2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61" xfId="0" applyFont="1" applyFill="1" applyBorder="1" applyAlignment="1">
      <alignment horizontal="center" vertical="center"/>
    </xf>
    <xf numFmtId="0" fontId="14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63" xfId="0" applyFill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4" fillId="2" borderId="1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5" fillId="2" borderId="0" xfId="0" applyFont="1" applyFill="1">
      <alignment vertical="center"/>
    </xf>
    <xf numFmtId="0" fontId="15" fillId="0" borderId="0" xfId="0" applyFo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>
      <alignment vertical="center"/>
    </xf>
    <xf numFmtId="178" fontId="15" fillId="2" borderId="1" xfId="0" applyNumberFormat="1" applyFont="1" applyFill="1" applyBorder="1" applyAlignment="1">
      <alignment horizontal="center" vertical="center"/>
    </xf>
    <xf numFmtId="179" fontId="15" fillId="2" borderId="59" xfId="0" applyNumberFormat="1" applyFont="1" applyFill="1" applyBorder="1">
      <alignment vertical="center"/>
    </xf>
    <xf numFmtId="0" fontId="15" fillId="2" borderId="61" xfId="0" applyFont="1" applyFill="1" applyBorder="1">
      <alignment vertical="center"/>
    </xf>
    <xf numFmtId="0" fontId="15" fillId="2" borderId="61" xfId="0" applyFont="1" applyFill="1" applyBorder="1" applyAlignment="1">
      <alignment horizontal="center" vertical="center"/>
    </xf>
    <xf numFmtId="179" fontId="15" fillId="2" borderId="62" xfId="0" applyNumberFormat="1" applyFont="1" applyFill="1" applyBorder="1">
      <alignment vertical="center"/>
    </xf>
    <xf numFmtId="0" fontId="15" fillId="5" borderId="1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0" fillId="2" borderId="57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57" xfId="0" applyFill="1" applyBorder="1" applyAlignment="1">
      <alignment horizontal="left" vertical="center" wrapText="1"/>
    </xf>
    <xf numFmtId="0" fontId="0" fillId="2" borderId="58" xfId="0" applyFill="1" applyBorder="1" applyAlignment="1">
      <alignment horizontal="left" vertical="center"/>
    </xf>
    <xf numFmtId="0" fontId="0" fillId="2" borderId="40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center" vertical="center" wrapText="1"/>
    </xf>
    <xf numFmtId="0" fontId="9" fillId="3" borderId="56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3" borderId="60" xfId="0" applyFont="1" applyFill="1" applyBorder="1" applyAlignment="1">
      <alignment horizontal="center" vertical="center" wrapText="1"/>
    </xf>
    <xf numFmtId="0" fontId="13" fillId="3" borderId="61" xfId="0" applyFont="1" applyFill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59" xfId="0" applyFont="1" applyFill="1" applyBorder="1" applyAlignment="1">
      <alignment horizontal="left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left" vertical="center" wrapText="1"/>
    </xf>
    <xf numFmtId="0" fontId="22" fillId="2" borderId="67" xfId="0" applyFont="1" applyFill="1" applyBorder="1" applyAlignment="1">
      <alignment horizontal="left" vertical="center" wrapText="1"/>
    </xf>
    <xf numFmtId="0" fontId="22" fillId="2" borderId="68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59" xfId="0" applyFont="1" applyFill="1" applyBorder="1" applyAlignment="1">
      <alignment horizontal="left" vertical="center" wrapText="1"/>
    </xf>
    <xf numFmtId="0" fontId="0" fillId="3" borderId="63" xfId="0" applyFill="1" applyBorder="1" applyAlignment="1">
      <alignment horizontal="center" vertical="center" wrapText="1"/>
    </xf>
    <xf numFmtId="0" fontId="0" fillId="3" borderId="65" xfId="0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60" xfId="0" applyFont="1" applyFill="1" applyBorder="1" applyAlignment="1">
      <alignment horizontal="center" vertical="center"/>
    </xf>
    <xf numFmtId="0" fontId="14" fillId="2" borderId="61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69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70" xfId="0" applyFont="1" applyFill="1" applyBorder="1" applyAlignment="1">
      <alignment horizontal="center" vertical="center"/>
    </xf>
    <xf numFmtId="0" fontId="15" fillId="5" borderId="71" xfId="0" applyFont="1" applyFill="1" applyBorder="1" applyAlignment="1">
      <alignment horizontal="center" vertical="center"/>
    </xf>
    <xf numFmtId="42" fontId="0" fillId="0" borderId="4" xfId="1" applyFont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347383</xdr:colOff>
      <xdr:row>45</xdr:row>
      <xdr:rowOff>76839</xdr:rowOff>
    </xdr:from>
    <xdr:to>
      <xdr:col>7</xdr:col>
      <xdr:colOff>509306</xdr:colOff>
      <xdr:row>58</xdr:row>
      <xdr:rowOff>4421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383" y="6542633"/>
          <a:ext cx="4863351" cy="26903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347383</xdr:colOff>
      <xdr:row>69</xdr:row>
      <xdr:rowOff>76839</xdr:rowOff>
    </xdr:from>
    <xdr:to>
      <xdr:col>7</xdr:col>
      <xdr:colOff>509306</xdr:colOff>
      <xdr:row>82</xdr:row>
      <xdr:rowOff>4421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283" y="10249539"/>
          <a:ext cx="4878703" cy="2800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0"/>
  <sheetViews>
    <sheetView tabSelected="1" zoomScale="115" zoomScaleNormal="115" workbookViewId="0">
      <selection activeCell="A2" sqref="A2:I2"/>
    </sheetView>
  </sheetViews>
  <sheetFormatPr defaultRowHeight="16.5" x14ac:dyDescent="0.3"/>
  <cols>
    <col min="1" max="4" width="4.125" customWidth="1"/>
    <col min="5" max="5" width="15.5" customWidth="1"/>
    <col min="6" max="6" width="20.625" customWidth="1"/>
    <col min="7" max="9" width="8.875" customWidth="1"/>
  </cols>
  <sheetData>
    <row r="1" spans="1:9" x14ac:dyDescent="0.3">
      <c r="A1" s="133" t="s">
        <v>27</v>
      </c>
      <c r="B1" s="133"/>
      <c r="C1" s="133"/>
      <c r="D1" s="133"/>
      <c r="E1" s="133"/>
      <c r="F1" s="133"/>
      <c r="G1" s="133"/>
      <c r="H1" s="133"/>
      <c r="I1" s="133"/>
    </row>
    <row r="2" spans="1:9" ht="27.75" thickBot="1" x14ac:dyDescent="0.35">
      <c r="A2" s="134" t="s">
        <v>30</v>
      </c>
      <c r="B2" s="134"/>
      <c r="C2" s="134"/>
      <c r="D2" s="134"/>
      <c r="E2" s="134"/>
      <c r="F2" s="134"/>
      <c r="G2" s="134"/>
      <c r="H2" s="134"/>
      <c r="I2" s="134"/>
    </row>
    <row r="3" spans="1:9" ht="11.25" customHeight="1" thickTop="1" x14ac:dyDescent="0.3">
      <c r="A3" s="44"/>
      <c r="B3" s="44"/>
      <c r="C3" s="44"/>
      <c r="D3" s="44"/>
      <c r="E3" s="44"/>
      <c r="F3" s="44"/>
      <c r="G3" s="44"/>
      <c r="H3" s="44"/>
      <c r="I3" s="44"/>
    </row>
    <row r="4" spans="1:9" ht="13.9" customHeight="1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</row>
    <row r="5" spans="1:9" ht="14.45" customHeight="1" x14ac:dyDescent="0.3">
      <c r="A5" s="146" t="s">
        <v>61</v>
      </c>
      <c r="B5" s="147"/>
      <c r="C5" s="147"/>
      <c r="D5" s="147"/>
      <c r="E5" s="147"/>
      <c r="F5" s="147"/>
      <c r="G5" s="147"/>
      <c r="H5" s="147"/>
      <c r="I5" s="147"/>
    </row>
    <row r="6" spans="1:9" ht="13.15" customHeight="1" x14ac:dyDescent="0.3">
      <c r="A6" s="81" t="s">
        <v>62</v>
      </c>
      <c r="B6" s="44"/>
      <c r="C6" s="44"/>
      <c r="D6" s="44"/>
      <c r="E6" s="44"/>
      <c r="F6" s="44"/>
      <c r="G6" s="44"/>
      <c r="H6" s="44"/>
      <c r="I6" s="44"/>
    </row>
    <row r="7" spans="1:9" ht="13.15" customHeight="1" x14ac:dyDescent="0.3">
      <c r="A7" s="81" t="s">
        <v>63</v>
      </c>
      <c r="B7" s="44"/>
      <c r="C7" s="44"/>
      <c r="D7" s="44"/>
      <c r="E7" s="44"/>
      <c r="F7" s="44"/>
      <c r="G7" s="44"/>
      <c r="H7" s="44"/>
      <c r="I7" s="44"/>
    </row>
    <row r="8" spans="1:9" ht="13.15" customHeight="1" x14ac:dyDescent="0.3">
      <c r="A8" s="82" t="s">
        <v>64</v>
      </c>
      <c r="B8" s="44"/>
      <c r="C8" s="44"/>
      <c r="D8" s="44"/>
      <c r="E8" s="44"/>
      <c r="F8" s="44"/>
      <c r="G8" s="44"/>
      <c r="H8" s="44"/>
      <c r="I8" s="44"/>
    </row>
    <row r="9" spans="1:9" ht="13.15" customHeight="1" x14ac:dyDescent="0.3">
      <c r="A9" s="82" t="s">
        <v>67</v>
      </c>
      <c r="B9" s="44"/>
      <c r="C9" s="44"/>
      <c r="D9" s="44"/>
      <c r="E9" s="44"/>
      <c r="F9" s="44"/>
      <c r="G9" s="44"/>
      <c r="H9" s="44"/>
      <c r="I9" s="44"/>
    </row>
    <row r="10" spans="1:9" ht="13.15" customHeight="1" x14ac:dyDescent="0.3">
      <c r="A10" s="81" t="s">
        <v>66</v>
      </c>
      <c r="B10" s="44"/>
      <c r="C10" s="44"/>
      <c r="D10" s="44"/>
      <c r="E10" s="44"/>
      <c r="F10" s="44"/>
      <c r="G10" s="44"/>
      <c r="H10" s="44"/>
      <c r="I10" s="44"/>
    </row>
    <row r="11" spans="1:9" ht="13.15" customHeight="1" x14ac:dyDescent="0.3">
      <c r="A11" s="81" t="s">
        <v>65</v>
      </c>
      <c r="B11" s="44"/>
      <c r="C11" s="44"/>
      <c r="D11" s="44"/>
      <c r="E11" s="44"/>
      <c r="F11" s="44"/>
      <c r="G11" s="44"/>
      <c r="H11" s="44"/>
      <c r="I11" s="44"/>
    </row>
    <row r="12" spans="1:9" ht="13.15" customHeight="1" x14ac:dyDescent="0.3">
      <c r="A12" s="81" t="s">
        <v>68</v>
      </c>
      <c r="B12" s="44"/>
      <c r="C12" s="44"/>
      <c r="D12" s="44"/>
      <c r="E12" s="44"/>
      <c r="F12" s="44"/>
      <c r="G12" s="44"/>
      <c r="H12" s="44"/>
      <c r="I12" s="44"/>
    </row>
    <row r="13" spans="1:9" ht="13.15" customHeight="1" x14ac:dyDescent="0.3">
      <c r="A13" s="81" t="s">
        <v>69</v>
      </c>
      <c r="B13" s="44"/>
      <c r="C13" s="44"/>
      <c r="D13" s="44"/>
      <c r="E13" s="44"/>
      <c r="F13" s="44"/>
      <c r="G13" s="44"/>
      <c r="H13" s="44"/>
      <c r="I13" s="44"/>
    </row>
    <row r="14" spans="1:9" ht="13.15" customHeight="1" x14ac:dyDescent="0.3">
      <c r="A14" s="81" t="s">
        <v>70</v>
      </c>
      <c r="B14" s="44"/>
      <c r="C14" s="44"/>
      <c r="D14" s="44"/>
      <c r="E14" s="44"/>
      <c r="F14" s="44"/>
      <c r="G14" s="44"/>
      <c r="H14" s="44"/>
      <c r="I14" s="44"/>
    </row>
    <row r="15" spans="1:9" ht="15" customHeight="1" x14ac:dyDescent="0.3">
      <c r="A15" s="44" t="s">
        <v>49</v>
      </c>
      <c r="B15" s="44"/>
      <c r="C15" s="44"/>
      <c r="D15" s="44"/>
      <c r="E15" s="44"/>
      <c r="F15" s="44"/>
      <c r="G15" s="44"/>
      <c r="H15" s="44"/>
      <c r="I15" s="44"/>
    </row>
    <row r="16" spans="1:9" ht="15" customHeight="1" x14ac:dyDescent="0.3">
      <c r="A16" s="44" t="s">
        <v>50</v>
      </c>
      <c r="B16" s="44"/>
      <c r="C16" s="44"/>
      <c r="D16" s="44"/>
      <c r="E16" s="44"/>
      <c r="F16" s="44"/>
      <c r="G16" s="44"/>
      <c r="H16" s="44"/>
      <c r="I16" s="44"/>
    </row>
    <row r="17" spans="1:9" ht="15" customHeight="1" x14ac:dyDescent="0.3">
      <c r="A17" s="44" t="s">
        <v>51</v>
      </c>
      <c r="B17" s="44"/>
      <c r="C17" s="44"/>
      <c r="D17" s="44"/>
      <c r="E17" s="44"/>
      <c r="F17" s="44"/>
      <c r="G17" s="44"/>
      <c r="H17" s="44"/>
      <c r="I17" s="44"/>
    </row>
    <row r="18" spans="1:9" ht="15" customHeight="1" x14ac:dyDescent="0.3">
      <c r="A18" s="44" t="s">
        <v>52</v>
      </c>
      <c r="B18" s="44"/>
      <c r="C18" s="44"/>
      <c r="D18" s="44"/>
      <c r="E18" s="44"/>
      <c r="F18" s="44"/>
      <c r="G18" s="44"/>
      <c r="H18" s="44"/>
      <c r="I18" s="44"/>
    </row>
    <row r="19" spans="1:9" ht="17.25" thickBot="1" x14ac:dyDescent="0.35">
      <c r="A19" s="61" t="s">
        <v>0</v>
      </c>
      <c r="B19" s="61"/>
      <c r="C19" s="61"/>
      <c r="D19" s="61"/>
      <c r="E19" s="44"/>
      <c r="F19" s="45"/>
      <c r="G19" s="44"/>
      <c r="H19" s="44"/>
      <c r="I19" s="44"/>
    </row>
    <row r="20" spans="1:9" ht="15.6" customHeight="1" x14ac:dyDescent="0.3">
      <c r="A20" s="135" t="s">
        <v>1</v>
      </c>
      <c r="B20" s="136"/>
      <c r="C20" s="136"/>
      <c r="D20" s="136"/>
      <c r="E20" s="137"/>
      <c r="F20" s="137"/>
      <c r="G20" s="137" t="s">
        <v>9</v>
      </c>
      <c r="H20" s="137"/>
      <c r="I20" s="138"/>
    </row>
    <row r="21" spans="1:9" ht="15.6" customHeight="1" x14ac:dyDescent="0.3">
      <c r="A21" s="130" t="s">
        <v>2</v>
      </c>
      <c r="B21" s="131"/>
      <c r="C21" s="131"/>
      <c r="D21" s="132"/>
      <c r="E21" s="139" t="s">
        <v>3</v>
      </c>
      <c r="F21" s="141" t="s">
        <v>4</v>
      </c>
      <c r="G21" s="2" t="s">
        <v>7</v>
      </c>
      <c r="H21" s="20" t="s">
        <v>6</v>
      </c>
      <c r="I21" s="31" t="s">
        <v>8</v>
      </c>
    </row>
    <row r="22" spans="1:9" ht="15.6" customHeight="1" x14ac:dyDescent="0.3">
      <c r="A22" s="107"/>
      <c r="B22" s="108"/>
      <c r="C22" s="108"/>
      <c r="D22" s="109"/>
      <c r="E22" s="139"/>
      <c r="F22" s="142"/>
      <c r="G22" s="3">
        <v>148</v>
      </c>
      <c r="H22" s="21">
        <v>146</v>
      </c>
      <c r="I22" s="32">
        <f>G22+H22</f>
        <v>294</v>
      </c>
    </row>
    <row r="23" spans="1:9" ht="31.15" customHeight="1" x14ac:dyDescent="0.3">
      <c r="A23" s="107"/>
      <c r="B23" s="108"/>
      <c r="C23" s="108"/>
      <c r="D23" s="109"/>
      <c r="E23" s="139"/>
      <c r="F23" s="8" t="s">
        <v>5</v>
      </c>
      <c r="G23" s="8">
        <f>ROUNDDOWN(G22*10%,0)</f>
        <v>14</v>
      </c>
      <c r="H23" s="22">
        <f>ROUNDDOWN(H22*10%,0)</f>
        <v>14</v>
      </c>
      <c r="I23" s="46">
        <f>G23+H23</f>
        <v>28</v>
      </c>
    </row>
    <row r="24" spans="1:9" ht="31.15" customHeight="1" thickBot="1" x14ac:dyDescent="0.35">
      <c r="A24" s="143"/>
      <c r="B24" s="144"/>
      <c r="C24" s="144"/>
      <c r="D24" s="145"/>
      <c r="E24" s="140"/>
      <c r="F24" s="18" t="s">
        <v>24</v>
      </c>
      <c r="G24" s="47">
        <f>G26+G28+G30+G32+G34+G36+G38</f>
        <v>42</v>
      </c>
      <c r="H24" s="48">
        <f t="shared" ref="H24" si="0">H26+H28+H30+H32+H34+H36+H38</f>
        <v>42</v>
      </c>
      <c r="I24" s="49">
        <f>I26+I28+I30+I32+I34+I36+I38</f>
        <v>84</v>
      </c>
    </row>
    <row r="25" spans="1:9" ht="18" customHeight="1" thickTop="1" x14ac:dyDescent="0.3">
      <c r="A25" s="104" t="s">
        <v>14</v>
      </c>
      <c r="B25" s="105"/>
      <c r="C25" s="105"/>
      <c r="D25" s="106"/>
      <c r="E25" s="148" t="s">
        <v>10</v>
      </c>
      <c r="F25" s="16" t="s">
        <v>15</v>
      </c>
      <c r="G25" s="16">
        <v>2</v>
      </c>
      <c r="H25" s="50">
        <v>2</v>
      </c>
      <c r="I25" s="51">
        <f>SUM(G25:H25)</f>
        <v>4</v>
      </c>
    </row>
    <row r="26" spans="1:9" ht="18" customHeight="1" x14ac:dyDescent="0.3">
      <c r="A26" s="107"/>
      <c r="B26" s="108"/>
      <c r="C26" s="108"/>
      <c r="D26" s="109"/>
      <c r="E26" s="149"/>
      <c r="F26" s="10" t="s">
        <v>16</v>
      </c>
      <c r="G26" s="52">
        <f>3*G25</f>
        <v>6</v>
      </c>
      <c r="H26" s="52">
        <f>3*H25</f>
        <v>6</v>
      </c>
      <c r="I26" s="53">
        <f t="shared" ref="I26:I38" si="1">SUM(G26:H26)</f>
        <v>12</v>
      </c>
    </row>
    <row r="27" spans="1:9" ht="18" customHeight="1" x14ac:dyDescent="0.3">
      <c r="A27" s="107"/>
      <c r="B27" s="108"/>
      <c r="C27" s="108"/>
      <c r="D27" s="109"/>
      <c r="E27" s="149" t="s">
        <v>11</v>
      </c>
      <c r="F27" s="12" t="s">
        <v>15</v>
      </c>
      <c r="G27" s="12">
        <v>1</v>
      </c>
      <c r="H27" s="54">
        <v>1</v>
      </c>
      <c r="I27" s="55">
        <f t="shared" si="1"/>
        <v>2</v>
      </c>
    </row>
    <row r="28" spans="1:9" ht="18" customHeight="1" x14ac:dyDescent="0.3">
      <c r="A28" s="107"/>
      <c r="B28" s="108"/>
      <c r="C28" s="108"/>
      <c r="D28" s="109"/>
      <c r="E28" s="149"/>
      <c r="F28" s="10" t="s">
        <v>16</v>
      </c>
      <c r="G28" s="52">
        <f>3*G27</f>
        <v>3</v>
      </c>
      <c r="H28" s="52">
        <f>3*H27</f>
        <v>3</v>
      </c>
      <c r="I28" s="53">
        <f t="shared" si="1"/>
        <v>6</v>
      </c>
    </row>
    <row r="29" spans="1:9" ht="18" customHeight="1" x14ac:dyDescent="0.3">
      <c r="A29" s="107"/>
      <c r="B29" s="108"/>
      <c r="C29" s="108"/>
      <c r="D29" s="109"/>
      <c r="E29" s="149" t="s">
        <v>12</v>
      </c>
      <c r="F29" s="12" t="s">
        <v>15</v>
      </c>
      <c r="G29" s="12">
        <v>2</v>
      </c>
      <c r="H29" s="54">
        <v>2</v>
      </c>
      <c r="I29" s="55">
        <f t="shared" si="1"/>
        <v>4</v>
      </c>
    </row>
    <row r="30" spans="1:9" ht="18" customHeight="1" x14ac:dyDescent="0.3">
      <c r="A30" s="110"/>
      <c r="B30" s="111"/>
      <c r="C30" s="111"/>
      <c r="D30" s="112"/>
      <c r="E30" s="120"/>
      <c r="F30" s="14" t="s">
        <v>16</v>
      </c>
      <c r="G30" s="52">
        <f>3*G29</f>
        <v>6</v>
      </c>
      <c r="H30" s="52">
        <f>3*H29</f>
        <v>6</v>
      </c>
      <c r="I30" s="56">
        <f t="shared" si="1"/>
        <v>12</v>
      </c>
    </row>
    <row r="31" spans="1:9" ht="18" customHeight="1" x14ac:dyDescent="0.3">
      <c r="A31" s="130" t="s">
        <v>20</v>
      </c>
      <c r="B31" s="131"/>
      <c r="C31" s="131"/>
      <c r="D31" s="132"/>
      <c r="E31" s="119" t="s">
        <v>17</v>
      </c>
      <c r="F31" s="8" t="s">
        <v>15</v>
      </c>
      <c r="G31" s="8">
        <v>3</v>
      </c>
      <c r="H31" s="22">
        <v>3</v>
      </c>
      <c r="I31" s="46">
        <f t="shared" si="1"/>
        <v>6</v>
      </c>
    </row>
    <row r="32" spans="1:9" ht="18" customHeight="1" x14ac:dyDescent="0.3">
      <c r="A32" s="110"/>
      <c r="B32" s="111"/>
      <c r="C32" s="111"/>
      <c r="D32" s="112"/>
      <c r="E32" s="120"/>
      <c r="F32" s="14" t="s">
        <v>16</v>
      </c>
      <c r="G32" s="52">
        <f>3*G31</f>
        <v>9</v>
      </c>
      <c r="H32" s="52">
        <f>3*H31</f>
        <v>9</v>
      </c>
      <c r="I32" s="56">
        <f t="shared" si="1"/>
        <v>18</v>
      </c>
    </row>
    <row r="33" spans="1:9" ht="18" customHeight="1" x14ac:dyDescent="0.3">
      <c r="A33" s="130" t="s">
        <v>21</v>
      </c>
      <c r="B33" s="131"/>
      <c r="C33" s="131"/>
      <c r="D33" s="132"/>
      <c r="E33" s="119" t="s">
        <v>18</v>
      </c>
      <c r="F33" s="8" t="s">
        <v>15</v>
      </c>
      <c r="G33" s="8">
        <v>2</v>
      </c>
      <c r="H33" s="22">
        <v>2</v>
      </c>
      <c r="I33" s="46">
        <f t="shared" si="1"/>
        <v>4</v>
      </c>
    </row>
    <row r="34" spans="1:9" ht="18" customHeight="1" x14ac:dyDescent="0.3">
      <c r="A34" s="110"/>
      <c r="B34" s="111"/>
      <c r="C34" s="111"/>
      <c r="D34" s="112"/>
      <c r="E34" s="120"/>
      <c r="F34" s="14" t="s">
        <v>16</v>
      </c>
      <c r="G34" s="52">
        <f>3*G33</f>
        <v>6</v>
      </c>
      <c r="H34" s="52">
        <f>3*H33</f>
        <v>6</v>
      </c>
      <c r="I34" s="56">
        <f t="shared" si="1"/>
        <v>12</v>
      </c>
    </row>
    <row r="35" spans="1:9" ht="18" customHeight="1" x14ac:dyDescent="0.3">
      <c r="A35" s="130" t="s">
        <v>22</v>
      </c>
      <c r="B35" s="131"/>
      <c r="C35" s="131"/>
      <c r="D35" s="132"/>
      <c r="E35" s="119" t="s">
        <v>19</v>
      </c>
      <c r="F35" s="8" t="s">
        <v>15</v>
      </c>
      <c r="G35" s="8">
        <v>3</v>
      </c>
      <c r="H35" s="22">
        <v>3</v>
      </c>
      <c r="I35" s="46">
        <f t="shared" si="1"/>
        <v>6</v>
      </c>
    </row>
    <row r="36" spans="1:9" ht="18" customHeight="1" x14ac:dyDescent="0.3">
      <c r="A36" s="110"/>
      <c r="B36" s="111"/>
      <c r="C36" s="111"/>
      <c r="D36" s="112"/>
      <c r="E36" s="120"/>
      <c r="F36" s="14" t="s">
        <v>16</v>
      </c>
      <c r="G36" s="52">
        <f>3*G35</f>
        <v>9</v>
      </c>
      <c r="H36" s="52">
        <f>3*H35</f>
        <v>9</v>
      </c>
      <c r="I36" s="57">
        <f t="shared" si="1"/>
        <v>18</v>
      </c>
    </row>
    <row r="37" spans="1:9" ht="18" customHeight="1" x14ac:dyDescent="0.3">
      <c r="A37" s="124" t="s">
        <v>47</v>
      </c>
      <c r="B37" s="125"/>
      <c r="C37" s="125"/>
      <c r="D37" s="126"/>
      <c r="E37" s="121" t="s">
        <v>46</v>
      </c>
      <c r="F37" s="8" t="s">
        <v>15</v>
      </c>
      <c r="G37" s="67">
        <v>1</v>
      </c>
      <c r="H37" s="68">
        <v>1</v>
      </c>
      <c r="I37" s="58">
        <f t="shared" si="1"/>
        <v>2</v>
      </c>
    </row>
    <row r="38" spans="1:9" ht="18" customHeight="1" thickBot="1" x14ac:dyDescent="0.35">
      <c r="A38" s="127"/>
      <c r="B38" s="128"/>
      <c r="C38" s="128"/>
      <c r="D38" s="129"/>
      <c r="E38" s="122"/>
      <c r="F38" s="41" t="s">
        <v>16</v>
      </c>
      <c r="G38" s="59">
        <f>3*G37</f>
        <v>3</v>
      </c>
      <c r="H38" s="59">
        <f>3*H37</f>
        <v>3</v>
      </c>
      <c r="I38" s="60">
        <f t="shared" si="1"/>
        <v>6</v>
      </c>
    </row>
    <row r="39" spans="1:9" ht="15" customHeight="1" thickBot="1" x14ac:dyDescent="0.35">
      <c r="A39" s="73"/>
      <c r="B39" s="73"/>
      <c r="C39" s="73"/>
      <c r="D39" s="73"/>
      <c r="E39" s="74"/>
      <c r="F39" s="75"/>
      <c r="G39" s="76"/>
      <c r="H39" s="76"/>
      <c r="I39" s="77"/>
    </row>
    <row r="40" spans="1:9" ht="18" customHeight="1" x14ac:dyDescent="0.3">
      <c r="A40" s="160" t="s">
        <v>53</v>
      </c>
      <c r="B40" s="154"/>
      <c r="C40" s="154"/>
      <c r="D40" s="154"/>
      <c r="E40" s="78" t="s">
        <v>54</v>
      </c>
      <c r="F40" s="154" t="s">
        <v>55</v>
      </c>
      <c r="G40" s="154"/>
      <c r="H40" s="154"/>
      <c r="I40" s="155"/>
    </row>
    <row r="41" spans="1:9" ht="18" customHeight="1" x14ac:dyDescent="0.3">
      <c r="A41" s="150" t="s">
        <v>56</v>
      </c>
      <c r="B41" s="151"/>
      <c r="C41" s="151"/>
      <c r="D41" s="151"/>
      <c r="E41" s="79" t="s">
        <v>57</v>
      </c>
      <c r="F41" s="152"/>
      <c r="G41" s="152"/>
      <c r="H41" s="152"/>
      <c r="I41" s="153"/>
    </row>
    <row r="42" spans="1:9" ht="18" customHeight="1" thickBot="1" x14ac:dyDescent="0.35">
      <c r="A42" s="156" t="s">
        <v>58</v>
      </c>
      <c r="B42" s="157"/>
      <c r="C42" s="157"/>
      <c r="D42" s="157"/>
      <c r="E42" s="80" t="s">
        <v>59</v>
      </c>
      <c r="F42" s="158"/>
      <c r="G42" s="158"/>
      <c r="H42" s="158"/>
      <c r="I42" s="159"/>
    </row>
    <row r="43" spans="1:9" ht="33.75" customHeight="1" x14ac:dyDescent="0.3">
      <c r="A43" s="123" t="s">
        <v>26</v>
      </c>
      <c r="B43" s="123"/>
      <c r="C43" s="123"/>
      <c r="D43" s="123"/>
      <c r="E43" s="123"/>
      <c r="F43" s="123"/>
      <c r="G43" s="123"/>
      <c r="H43" s="123"/>
      <c r="I43" s="123"/>
    </row>
    <row r="44" spans="1:9" ht="38.25" customHeight="1" x14ac:dyDescent="0.3">
      <c r="A44" s="123" t="s">
        <v>48</v>
      </c>
      <c r="B44" s="123"/>
      <c r="C44" s="123"/>
      <c r="D44" s="123"/>
      <c r="E44" s="123"/>
      <c r="F44" s="123"/>
      <c r="G44" s="123"/>
      <c r="H44" s="123"/>
      <c r="I44" s="123"/>
    </row>
    <row r="45" spans="1:9" ht="17.45" customHeight="1" x14ac:dyDescent="0.3">
      <c r="A45" s="83"/>
      <c r="B45" s="83"/>
      <c r="C45" s="83"/>
      <c r="D45" s="83"/>
      <c r="E45" s="84"/>
      <c r="F45" s="75"/>
      <c r="G45" s="76"/>
      <c r="H45" s="76"/>
      <c r="I45" s="77"/>
    </row>
    <row r="46" spans="1:9" x14ac:dyDescent="0.3">
      <c r="A46" s="44"/>
      <c r="B46" s="44"/>
      <c r="C46" s="44"/>
      <c r="D46" s="44"/>
      <c r="E46" s="44"/>
      <c r="F46" s="44"/>
      <c r="G46" s="44"/>
      <c r="H46" s="44"/>
      <c r="I46" s="44"/>
    </row>
    <row r="47" spans="1:9" x14ac:dyDescent="0.3">
      <c r="A47" s="61" t="s">
        <v>28</v>
      </c>
      <c r="B47" s="61"/>
      <c r="C47" s="61"/>
      <c r="D47" s="61"/>
      <c r="E47" s="44"/>
      <c r="F47" s="44"/>
      <c r="G47" s="44"/>
      <c r="H47" s="44"/>
      <c r="I47" s="44"/>
    </row>
    <row r="48" spans="1:9" x14ac:dyDescent="0.3">
      <c r="A48" s="62" t="s">
        <v>29</v>
      </c>
      <c r="B48" s="62"/>
      <c r="C48" s="62"/>
      <c r="D48" s="62"/>
      <c r="E48" s="44"/>
      <c r="F48" s="44"/>
      <c r="G48" s="44"/>
      <c r="H48" s="44"/>
      <c r="I48" s="44"/>
    </row>
    <row r="49" spans="1:9" x14ac:dyDescent="0.3">
      <c r="A49" s="44"/>
      <c r="B49" s="44"/>
      <c r="C49" s="44"/>
      <c r="D49" s="44"/>
      <c r="E49" s="44"/>
      <c r="F49" s="44"/>
      <c r="G49" s="44"/>
      <c r="H49" s="44"/>
      <c r="I49" s="44"/>
    </row>
    <row r="50" spans="1:9" x14ac:dyDescent="0.3">
      <c r="A50" s="44"/>
      <c r="B50" s="44"/>
      <c r="C50" s="44"/>
      <c r="D50" s="44"/>
      <c r="E50" s="44"/>
      <c r="F50" s="44"/>
      <c r="G50" s="44"/>
      <c r="H50" s="44"/>
      <c r="I50" s="44"/>
    </row>
    <row r="51" spans="1:9" x14ac:dyDescent="0.3">
      <c r="A51" s="44"/>
      <c r="B51" s="44"/>
      <c r="C51" s="44"/>
      <c r="D51" s="44"/>
      <c r="E51" s="44"/>
      <c r="F51" s="44"/>
      <c r="G51" s="44"/>
      <c r="H51" s="44"/>
      <c r="I51" s="44"/>
    </row>
    <row r="52" spans="1:9" x14ac:dyDescent="0.3">
      <c r="A52" s="44"/>
      <c r="B52" s="44"/>
      <c r="C52" s="44"/>
      <c r="D52" s="44"/>
      <c r="E52" s="44"/>
      <c r="F52" s="44"/>
      <c r="G52" s="44"/>
      <c r="H52" s="44"/>
      <c r="I52" s="44"/>
    </row>
    <row r="53" spans="1:9" x14ac:dyDescent="0.3">
      <c r="A53" s="44"/>
      <c r="B53" s="44"/>
      <c r="C53" s="44"/>
      <c r="D53" s="44"/>
      <c r="E53" s="44"/>
      <c r="F53" s="44"/>
      <c r="G53" s="44"/>
      <c r="H53" s="44"/>
      <c r="I53" s="44"/>
    </row>
    <row r="54" spans="1:9" x14ac:dyDescent="0.3">
      <c r="A54" s="44"/>
      <c r="B54" s="44"/>
      <c r="C54" s="44"/>
      <c r="D54" s="44"/>
      <c r="E54" s="44"/>
      <c r="F54" s="44"/>
      <c r="G54" s="44"/>
      <c r="H54" s="44"/>
      <c r="I54" s="44"/>
    </row>
    <row r="55" spans="1:9" x14ac:dyDescent="0.3">
      <c r="A55" s="44"/>
      <c r="B55" s="44"/>
      <c r="C55" s="44"/>
      <c r="D55" s="44"/>
      <c r="E55" s="44"/>
      <c r="F55" s="44"/>
      <c r="G55" s="44"/>
      <c r="H55" s="44"/>
      <c r="I55" s="44"/>
    </row>
    <row r="56" spans="1:9" x14ac:dyDescent="0.3">
      <c r="A56" s="44"/>
      <c r="B56" s="44"/>
      <c r="C56" s="44"/>
      <c r="D56" s="44"/>
      <c r="E56" s="44"/>
      <c r="F56" s="44"/>
      <c r="G56" s="44"/>
      <c r="H56" s="44"/>
      <c r="I56" s="44"/>
    </row>
    <row r="57" spans="1:9" x14ac:dyDescent="0.3">
      <c r="A57" s="44"/>
      <c r="B57" s="44"/>
      <c r="C57" s="44"/>
      <c r="D57" s="44"/>
      <c r="E57" s="44"/>
      <c r="F57" s="44"/>
      <c r="G57" s="44"/>
      <c r="H57" s="44"/>
      <c r="I57" s="44"/>
    </row>
    <row r="58" spans="1:9" x14ac:dyDescent="0.3">
      <c r="A58" s="44"/>
      <c r="B58" s="44"/>
      <c r="C58" s="44"/>
      <c r="D58" s="44"/>
      <c r="E58" s="44"/>
      <c r="F58" s="44"/>
      <c r="G58" s="44"/>
      <c r="H58" s="44"/>
      <c r="I58" s="44"/>
    </row>
    <row r="59" spans="1:9" x14ac:dyDescent="0.3">
      <c r="A59" s="62" t="s">
        <v>38</v>
      </c>
      <c r="B59" s="44"/>
      <c r="C59" s="44"/>
      <c r="D59" s="44"/>
      <c r="E59" s="44"/>
      <c r="F59" s="44"/>
      <c r="G59" s="44"/>
      <c r="H59" s="44"/>
      <c r="I59" s="44"/>
    </row>
    <row r="60" spans="1:9" x14ac:dyDescent="0.3">
      <c r="A60" s="44"/>
      <c r="B60" s="44"/>
      <c r="C60" s="44"/>
      <c r="D60" s="44"/>
      <c r="E60" s="44"/>
      <c r="F60" s="44"/>
      <c r="G60" s="44"/>
      <c r="H60" s="44"/>
      <c r="I60" s="44"/>
    </row>
    <row r="61" spans="1:9" x14ac:dyDescent="0.3">
      <c r="A61" s="113" t="s">
        <v>31</v>
      </c>
      <c r="B61" s="115"/>
      <c r="C61" s="113" t="s">
        <v>32</v>
      </c>
      <c r="D61" s="115"/>
      <c r="E61" s="113" t="s">
        <v>33</v>
      </c>
      <c r="F61" s="114"/>
      <c r="G61" s="115"/>
      <c r="H61" s="63" t="s">
        <v>34</v>
      </c>
      <c r="I61" s="63" t="s">
        <v>35</v>
      </c>
    </row>
    <row r="62" spans="1:9" ht="170.45" customHeight="1" x14ac:dyDescent="0.3">
      <c r="A62" s="113" t="s">
        <v>36</v>
      </c>
      <c r="B62" s="115"/>
      <c r="C62" s="113">
        <v>148</v>
      </c>
      <c r="D62" s="115"/>
      <c r="E62" s="116" t="s">
        <v>40</v>
      </c>
      <c r="F62" s="117"/>
      <c r="G62" s="118"/>
      <c r="H62" s="65" t="s">
        <v>44</v>
      </c>
      <c r="I62" s="64"/>
    </row>
    <row r="63" spans="1:9" ht="189.6" customHeight="1" x14ac:dyDescent="0.3">
      <c r="A63" s="113" t="s">
        <v>37</v>
      </c>
      <c r="B63" s="115"/>
      <c r="C63" s="113">
        <v>146</v>
      </c>
      <c r="D63" s="115"/>
      <c r="E63" s="116" t="s">
        <v>39</v>
      </c>
      <c r="F63" s="117"/>
      <c r="G63" s="118"/>
      <c r="H63" s="66" t="s">
        <v>45</v>
      </c>
      <c r="I63" s="64"/>
    </row>
    <row r="64" spans="1:9" x14ac:dyDescent="0.3">
      <c r="A64" s="102" t="s">
        <v>41</v>
      </c>
      <c r="B64" s="102"/>
      <c r="C64" s="102"/>
      <c r="D64" s="102"/>
      <c r="E64" s="102"/>
      <c r="F64" s="102"/>
      <c r="G64" s="102"/>
      <c r="H64" s="102"/>
      <c r="I64" s="102"/>
    </row>
    <row r="65" spans="1:9" x14ac:dyDescent="0.3">
      <c r="A65" s="103" t="s">
        <v>42</v>
      </c>
      <c r="B65" s="103"/>
      <c r="C65" s="103"/>
      <c r="D65" s="103"/>
      <c r="E65" s="103"/>
      <c r="F65" s="103"/>
      <c r="G65" s="103"/>
      <c r="H65" s="103"/>
      <c r="I65" s="103"/>
    </row>
    <row r="66" spans="1:9" x14ac:dyDescent="0.3">
      <c r="A66" s="103" t="s">
        <v>43</v>
      </c>
      <c r="B66" s="103"/>
      <c r="C66" s="103"/>
      <c r="D66" s="103"/>
      <c r="E66" s="103"/>
      <c r="F66" s="103"/>
      <c r="G66" s="103"/>
      <c r="H66" s="103"/>
      <c r="I66" s="103"/>
    </row>
    <row r="67" spans="1:9" x14ac:dyDescent="0.3">
      <c r="A67" s="103"/>
      <c r="B67" s="103"/>
      <c r="C67" s="103"/>
      <c r="D67" s="103"/>
      <c r="E67" s="103"/>
      <c r="F67" s="103"/>
      <c r="G67" s="103"/>
      <c r="H67" s="103"/>
      <c r="I67" s="103"/>
    </row>
    <row r="68" spans="1:9" x14ac:dyDescent="0.3">
      <c r="A68" s="103" t="s">
        <v>72</v>
      </c>
      <c r="B68" s="103"/>
      <c r="C68" s="103"/>
      <c r="D68" s="103"/>
      <c r="E68" s="103"/>
      <c r="F68" s="103"/>
      <c r="G68" s="103"/>
      <c r="H68" s="103"/>
      <c r="I68" s="103"/>
    </row>
    <row r="69" spans="1:9" x14ac:dyDescent="0.3">
      <c r="B69" t="s">
        <v>71</v>
      </c>
    </row>
    <row r="70" spans="1:9" x14ac:dyDescent="0.3">
      <c r="A70" s="103"/>
      <c r="B70" s="103"/>
      <c r="C70" s="103"/>
      <c r="D70" s="103"/>
      <c r="E70" s="103"/>
      <c r="F70" s="103"/>
      <c r="G70" s="103"/>
      <c r="H70" s="103"/>
      <c r="I70" s="103"/>
    </row>
  </sheetData>
  <mergeCells count="44">
    <mergeCell ref="A41:D41"/>
    <mergeCell ref="F41:I41"/>
    <mergeCell ref="F40:I40"/>
    <mergeCell ref="A42:D42"/>
    <mergeCell ref="F42:I42"/>
    <mergeCell ref="A40:D40"/>
    <mergeCell ref="A1:I1"/>
    <mergeCell ref="A2:I2"/>
    <mergeCell ref="E33:E34"/>
    <mergeCell ref="A20:F20"/>
    <mergeCell ref="G20:I20"/>
    <mergeCell ref="E21:E24"/>
    <mergeCell ref="F21:F22"/>
    <mergeCell ref="A21:D24"/>
    <mergeCell ref="A33:D34"/>
    <mergeCell ref="A31:D32"/>
    <mergeCell ref="A4:I4"/>
    <mergeCell ref="A5:I5"/>
    <mergeCell ref="E25:E26"/>
    <mergeCell ref="E27:E28"/>
    <mergeCell ref="E29:E30"/>
    <mergeCell ref="E31:E32"/>
    <mergeCell ref="A25:D30"/>
    <mergeCell ref="E61:G61"/>
    <mergeCell ref="E62:G62"/>
    <mergeCell ref="E63:G63"/>
    <mergeCell ref="E35:E36"/>
    <mergeCell ref="E37:E38"/>
    <mergeCell ref="A43:I43"/>
    <mergeCell ref="A44:I44"/>
    <mergeCell ref="A61:B61"/>
    <mergeCell ref="A62:B62"/>
    <mergeCell ref="A63:B63"/>
    <mergeCell ref="C61:D61"/>
    <mergeCell ref="C62:D62"/>
    <mergeCell ref="C63:D63"/>
    <mergeCell ref="A37:D38"/>
    <mergeCell ref="A35:D36"/>
    <mergeCell ref="A64:I64"/>
    <mergeCell ref="A65:I65"/>
    <mergeCell ref="A66:I66"/>
    <mergeCell ref="A67:I67"/>
    <mergeCell ref="A70:I70"/>
    <mergeCell ref="A68:I68"/>
  </mergeCells>
  <phoneticPr fontId="3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3"/>
  <sheetViews>
    <sheetView view="pageBreakPreview" topLeftCell="A8" zoomScale="115" zoomScaleNormal="115" zoomScaleSheetLayoutView="115" workbookViewId="0">
      <selection activeCell="I21" sqref="I21"/>
    </sheetView>
  </sheetViews>
  <sheetFormatPr defaultRowHeight="16.5" x14ac:dyDescent="0.3"/>
  <cols>
    <col min="1" max="4" width="4.125" customWidth="1"/>
    <col min="5" max="5" width="15.5" customWidth="1"/>
    <col min="6" max="6" width="20.625" customWidth="1"/>
    <col min="7" max="9" width="8.875" customWidth="1"/>
  </cols>
  <sheetData>
    <row r="1" spans="1:10" x14ac:dyDescent="0.3">
      <c r="A1" s="133" t="s">
        <v>27</v>
      </c>
      <c r="B1" s="133"/>
      <c r="C1" s="133"/>
      <c r="D1" s="133"/>
      <c r="E1" s="133"/>
      <c r="F1" s="133"/>
      <c r="G1" s="133"/>
      <c r="H1" s="133"/>
      <c r="I1" s="133"/>
    </row>
    <row r="2" spans="1:10" ht="27.75" thickBot="1" x14ac:dyDescent="0.35">
      <c r="A2" s="134" t="s">
        <v>30</v>
      </c>
      <c r="B2" s="134"/>
      <c r="C2" s="134"/>
      <c r="D2" s="134"/>
      <c r="E2" s="134"/>
      <c r="F2" s="134"/>
      <c r="G2" s="134"/>
      <c r="H2" s="134"/>
      <c r="I2" s="134"/>
    </row>
    <row r="3" spans="1:10" ht="11.25" customHeight="1" thickTop="1" x14ac:dyDescent="0.3">
      <c r="A3" s="44"/>
      <c r="B3" s="44"/>
      <c r="C3" s="44"/>
      <c r="D3" s="44"/>
      <c r="E3" s="44"/>
      <c r="F3" s="44"/>
      <c r="G3" s="44"/>
      <c r="H3" s="44"/>
      <c r="I3" s="44"/>
    </row>
    <row r="4" spans="1:10" ht="13.15" customHeight="1" x14ac:dyDescent="0.3">
      <c r="A4" s="81"/>
      <c r="B4" s="44"/>
      <c r="C4" s="44"/>
      <c r="D4" s="44"/>
      <c r="E4" s="44"/>
      <c r="F4" s="44"/>
      <c r="G4" s="44"/>
      <c r="H4" s="44"/>
      <c r="I4" s="44"/>
    </row>
    <row r="5" spans="1:10" ht="15" customHeight="1" x14ac:dyDescent="0.3">
      <c r="A5" s="44" t="s">
        <v>49</v>
      </c>
      <c r="B5" s="44"/>
      <c r="C5" s="44"/>
      <c r="D5" s="44"/>
      <c r="E5" s="44"/>
      <c r="F5" s="44"/>
      <c r="G5" s="44"/>
      <c r="H5" s="44"/>
      <c r="I5" s="44"/>
    </row>
    <row r="6" spans="1:10" ht="15" customHeight="1" x14ac:dyDescent="0.3">
      <c r="A6" s="44" t="s">
        <v>50</v>
      </c>
      <c r="B6" s="44"/>
      <c r="C6" s="44"/>
      <c r="D6" s="44"/>
      <c r="E6" s="44"/>
      <c r="F6" s="44"/>
      <c r="G6" s="44"/>
      <c r="H6" s="44"/>
      <c r="I6" s="44"/>
    </row>
    <row r="7" spans="1:10" ht="15" customHeight="1" x14ac:dyDescent="0.3">
      <c r="A7" s="44" t="s">
        <v>100</v>
      </c>
      <c r="B7" s="44"/>
      <c r="C7" s="44"/>
      <c r="D7" s="44"/>
      <c r="E7" s="44"/>
      <c r="F7" s="44"/>
      <c r="G7" s="44"/>
      <c r="H7" s="44"/>
      <c r="I7" s="44"/>
    </row>
    <row r="8" spans="1:10" ht="15" customHeight="1" x14ac:dyDescent="0.3">
      <c r="A8" s="44" t="s">
        <v>52</v>
      </c>
      <c r="B8" s="44"/>
      <c r="C8" s="44"/>
      <c r="D8" s="44"/>
      <c r="E8" s="44"/>
      <c r="F8" s="44"/>
      <c r="G8" s="44"/>
      <c r="H8" s="44"/>
      <c r="I8" s="44"/>
    </row>
    <row r="9" spans="1:10" ht="15" customHeight="1" thickBot="1" x14ac:dyDescent="0.35">
      <c r="A9" s="44"/>
      <c r="B9" s="44"/>
      <c r="C9" s="44"/>
      <c r="D9" s="44"/>
      <c r="E9" s="44"/>
      <c r="F9" s="44"/>
      <c r="G9" s="44"/>
      <c r="H9" s="44"/>
      <c r="I9" s="44"/>
    </row>
    <row r="10" spans="1:10" s="93" customFormat="1" ht="24" customHeight="1" x14ac:dyDescent="0.3">
      <c r="A10" s="184" t="s">
        <v>89</v>
      </c>
      <c r="B10" s="185"/>
      <c r="C10" s="188" t="s">
        <v>90</v>
      </c>
      <c r="D10" s="188"/>
      <c r="E10" s="188" t="s">
        <v>91</v>
      </c>
      <c r="F10" s="188"/>
      <c r="G10" s="190" t="s">
        <v>95</v>
      </c>
      <c r="H10" s="190" t="s">
        <v>96</v>
      </c>
      <c r="I10" s="192" t="s">
        <v>97</v>
      </c>
    </row>
    <row r="11" spans="1:10" s="93" customFormat="1" ht="24" customHeight="1" x14ac:dyDescent="0.3">
      <c r="A11" s="186"/>
      <c r="B11" s="187"/>
      <c r="C11" s="189"/>
      <c r="D11" s="189"/>
      <c r="E11" s="101" t="s">
        <v>93</v>
      </c>
      <c r="F11" s="101" t="s">
        <v>94</v>
      </c>
      <c r="G11" s="191"/>
      <c r="H11" s="191"/>
      <c r="I11" s="193"/>
      <c r="J11" s="92"/>
    </row>
    <row r="12" spans="1:10" s="93" customFormat="1" ht="24" customHeight="1" x14ac:dyDescent="0.3">
      <c r="A12" s="180" t="s">
        <v>92</v>
      </c>
      <c r="B12" s="181"/>
      <c r="C12" s="95" t="s">
        <v>87</v>
      </c>
      <c r="D12" s="95">
        <v>148</v>
      </c>
      <c r="E12" s="94">
        <v>64.979600000000005</v>
      </c>
      <c r="F12" s="94">
        <f>6.7992+16.2852</f>
        <v>23.084399999999999</v>
      </c>
      <c r="G12" s="96">
        <f>E12+F12</f>
        <v>88.064000000000007</v>
      </c>
      <c r="H12" s="94">
        <f>4.4784+37.4253</f>
        <v>41.903700000000001</v>
      </c>
      <c r="I12" s="97">
        <f>G12+H12</f>
        <v>129.96770000000001</v>
      </c>
    </row>
    <row r="13" spans="1:10" s="93" customFormat="1" ht="24" customHeight="1" thickBot="1" x14ac:dyDescent="0.35">
      <c r="A13" s="182"/>
      <c r="B13" s="183"/>
      <c r="C13" s="98" t="s">
        <v>88</v>
      </c>
      <c r="D13" s="98">
        <v>146</v>
      </c>
      <c r="E13" s="99">
        <v>65.584599999999995</v>
      </c>
      <c r="F13" s="99">
        <f>6.8641+16.4368</f>
        <v>23.300900000000002</v>
      </c>
      <c r="G13" s="99">
        <f>E13+F13</f>
        <v>88.885499999999993</v>
      </c>
      <c r="H13" s="99">
        <f>4.5201+37.7738</f>
        <v>42.293900000000001</v>
      </c>
      <c r="I13" s="100">
        <f>G13+H13</f>
        <v>131.17939999999999</v>
      </c>
    </row>
    <row r="14" spans="1:10" ht="15" customHeight="1" x14ac:dyDescent="0.3">
      <c r="A14" s="44"/>
      <c r="B14" s="44"/>
      <c r="C14" s="44"/>
      <c r="D14" s="44"/>
      <c r="E14" s="44"/>
      <c r="F14" s="44"/>
      <c r="G14" s="44"/>
      <c r="H14" s="44"/>
      <c r="I14" s="44"/>
    </row>
    <row r="15" spans="1:10" ht="17.25" thickBot="1" x14ac:dyDescent="0.35">
      <c r="A15" s="61" t="s">
        <v>0</v>
      </c>
      <c r="B15" s="61"/>
      <c r="C15" s="61"/>
      <c r="D15" s="61"/>
      <c r="E15" s="44"/>
      <c r="F15" s="45"/>
      <c r="G15" s="44"/>
      <c r="H15" s="44"/>
      <c r="I15" s="44"/>
    </row>
    <row r="16" spans="1:10" ht="24" customHeight="1" x14ac:dyDescent="0.3">
      <c r="A16" s="135" t="s">
        <v>1</v>
      </c>
      <c r="B16" s="136"/>
      <c r="C16" s="136"/>
      <c r="D16" s="136"/>
      <c r="E16" s="137"/>
      <c r="F16" s="137"/>
      <c r="G16" s="137" t="s">
        <v>9</v>
      </c>
      <c r="H16" s="137"/>
      <c r="I16" s="138"/>
    </row>
    <row r="17" spans="1:9" ht="27" customHeight="1" x14ac:dyDescent="0.3">
      <c r="A17" s="130" t="s">
        <v>2</v>
      </c>
      <c r="B17" s="131"/>
      <c r="C17" s="131"/>
      <c r="D17" s="132"/>
      <c r="E17" s="139" t="s">
        <v>3</v>
      </c>
      <c r="F17" s="141" t="s">
        <v>4</v>
      </c>
      <c r="G17" s="72" t="s">
        <v>7</v>
      </c>
      <c r="H17" s="20" t="s">
        <v>6</v>
      </c>
      <c r="I17" s="31" t="s">
        <v>8</v>
      </c>
    </row>
    <row r="18" spans="1:9" ht="27" customHeight="1" x14ac:dyDescent="0.3">
      <c r="A18" s="107"/>
      <c r="B18" s="108"/>
      <c r="C18" s="108"/>
      <c r="D18" s="109"/>
      <c r="E18" s="139"/>
      <c r="F18" s="142"/>
      <c r="G18" s="3">
        <v>148</v>
      </c>
      <c r="H18" s="21">
        <v>146</v>
      </c>
      <c r="I18" s="32">
        <f>G18+H18</f>
        <v>294</v>
      </c>
    </row>
    <row r="19" spans="1:9" ht="27" customHeight="1" x14ac:dyDescent="0.3">
      <c r="A19" s="107"/>
      <c r="B19" s="108"/>
      <c r="C19" s="108"/>
      <c r="D19" s="109"/>
      <c r="E19" s="139"/>
      <c r="F19" s="69" t="s">
        <v>5</v>
      </c>
      <c r="G19" s="69">
        <f>ROUNDDOWN(G18*10%,0)</f>
        <v>14</v>
      </c>
      <c r="H19" s="22">
        <f>ROUNDDOWN(H18*10%,0)</f>
        <v>14</v>
      </c>
      <c r="I19" s="46">
        <f>G19+H19</f>
        <v>28</v>
      </c>
    </row>
    <row r="20" spans="1:9" ht="27" customHeight="1" thickBot="1" x14ac:dyDescent="0.35">
      <c r="A20" s="143"/>
      <c r="B20" s="144"/>
      <c r="C20" s="144"/>
      <c r="D20" s="145"/>
      <c r="E20" s="140"/>
      <c r="F20" s="18" t="s">
        <v>24</v>
      </c>
      <c r="G20" s="47">
        <f>G22+G24+G26+G29+G31+G33+G35</f>
        <v>42</v>
      </c>
      <c r="H20" s="48">
        <f t="shared" ref="H20" si="0">H22+H24+H26+H29+H31+H33+H35</f>
        <v>42</v>
      </c>
      <c r="I20" s="49">
        <f>I22+I24+I26+I29+I31+I33+I35</f>
        <v>84</v>
      </c>
    </row>
    <row r="21" spans="1:9" ht="27" customHeight="1" thickTop="1" x14ac:dyDescent="0.3">
      <c r="A21" s="104" t="s">
        <v>14</v>
      </c>
      <c r="B21" s="105"/>
      <c r="C21" s="105"/>
      <c r="D21" s="106"/>
      <c r="E21" s="148" t="s">
        <v>10</v>
      </c>
      <c r="F21" s="70" t="s">
        <v>15</v>
      </c>
      <c r="G21" s="70">
        <v>2</v>
      </c>
      <c r="H21" s="50">
        <v>2</v>
      </c>
      <c r="I21" s="51">
        <f>SUM(G21:H21)</f>
        <v>4</v>
      </c>
    </row>
    <row r="22" spans="1:9" ht="27" customHeight="1" x14ac:dyDescent="0.3">
      <c r="A22" s="107"/>
      <c r="B22" s="108"/>
      <c r="C22" s="108"/>
      <c r="D22" s="109"/>
      <c r="E22" s="149"/>
      <c r="F22" s="10" t="s">
        <v>16</v>
      </c>
      <c r="G22" s="52">
        <f>3*G21</f>
        <v>6</v>
      </c>
      <c r="H22" s="52">
        <f>3*H21</f>
        <v>6</v>
      </c>
      <c r="I22" s="53">
        <f t="shared" ref="I22:I35" si="1">SUM(G22:H22)</f>
        <v>12</v>
      </c>
    </row>
    <row r="23" spans="1:9" ht="27" customHeight="1" x14ac:dyDescent="0.3">
      <c r="A23" s="107"/>
      <c r="B23" s="108"/>
      <c r="C23" s="108"/>
      <c r="D23" s="109"/>
      <c r="E23" s="149" t="s">
        <v>11</v>
      </c>
      <c r="F23" s="71" t="s">
        <v>15</v>
      </c>
      <c r="G23" s="71">
        <v>1</v>
      </c>
      <c r="H23" s="54">
        <v>1</v>
      </c>
      <c r="I23" s="55">
        <f t="shared" si="1"/>
        <v>2</v>
      </c>
    </row>
    <row r="24" spans="1:9" ht="27" customHeight="1" x14ac:dyDescent="0.3">
      <c r="A24" s="107"/>
      <c r="B24" s="108"/>
      <c r="C24" s="108"/>
      <c r="D24" s="109"/>
      <c r="E24" s="149"/>
      <c r="F24" s="10" t="s">
        <v>16</v>
      </c>
      <c r="G24" s="52">
        <f>3*G23</f>
        <v>3</v>
      </c>
      <c r="H24" s="52">
        <f>3*H23</f>
        <v>3</v>
      </c>
      <c r="I24" s="53">
        <f t="shared" si="1"/>
        <v>6</v>
      </c>
    </row>
    <row r="25" spans="1:9" ht="27" customHeight="1" x14ac:dyDescent="0.3">
      <c r="A25" s="107"/>
      <c r="B25" s="108"/>
      <c r="C25" s="108"/>
      <c r="D25" s="109"/>
      <c r="E25" s="149" t="s">
        <v>12</v>
      </c>
      <c r="F25" s="71" t="s">
        <v>15</v>
      </c>
      <c r="G25" s="71">
        <v>2</v>
      </c>
      <c r="H25" s="54">
        <v>2</v>
      </c>
      <c r="I25" s="55">
        <f t="shared" si="1"/>
        <v>4</v>
      </c>
    </row>
    <row r="26" spans="1:9" ht="27" customHeight="1" x14ac:dyDescent="0.3">
      <c r="A26" s="110"/>
      <c r="B26" s="111"/>
      <c r="C26" s="111"/>
      <c r="D26" s="112"/>
      <c r="E26" s="120"/>
      <c r="F26" s="14" t="s">
        <v>16</v>
      </c>
      <c r="G26" s="52">
        <f>3*G25</f>
        <v>6</v>
      </c>
      <c r="H26" s="52">
        <f>3*H25</f>
        <v>6</v>
      </c>
      <c r="I26" s="56">
        <f t="shared" si="1"/>
        <v>12</v>
      </c>
    </row>
    <row r="27" spans="1:9" ht="27" customHeight="1" x14ac:dyDescent="0.3">
      <c r="A27" s="130" t="s">
        <v>75</v>
      </c>
      <c r="B27" s="131"/>
      <c r="C27" s="131"/>
      <c r="D27" s="132"/>
      <c r="E27" s="119" t="s">
        <v>17</v>
      </c>
      <c r="F27" s="69" t="s">
        <v>15</v>
      </c>
      <c r="G27" s="69">
        <v>1</v>
      </c>
      <c r="H27" s="22">
        <v>1</v>
      </c>
      <c r="I27" s="46">
        <f t="shared" si="1"/>
        <v>2</v>
      </c>
    </row>
    <row r="28" spans="1:9" ht="27" customHeight="1" x14ac:dyDescent="0.3">
      <c r="A28" s="107"/>
      <c r="B28" s="108"/>
      <c r="C28" s="108"/>
      <c r="D28" s="109"/>
      <c r="E28" s="176"/>
      <c r="F28" s="86" t="s">
        <v>15</v>
      </c>
      <c r="G28" s="85">
        <v>2</v>
      </c>
      <c r="H28" s="50">
        <v>2</v>
      </c>
      <c r="I28" s="87">
        <f t="shared" si="1"/>
        <v>4</v>
      </c>
    </row>
    <row r="29" spans="1:9" ht="27" customHeight="1" x14ac:dyDescent="0.3">
      <c r="A29" s="177" t="s">
        <v>74</v>
      </c>
      <c r="B29" s="178"/>
      <c r="C29" s="178"/>
      <c r="D29" s="179"/>
      <c r="E29" s="120"/>
      <c r="F29" s="14" t="s">
        <v>16</v>
      </c>
      <c r="G29" s="52">
        <f>3*(G27+G28)</f>
        <v>9</v>
      </c>
      <c r="H29" s="52">
        <f>3*(H27+H28)</f>
        <v>9</v>
      </c>
      <c r="I29" s="56">
        <f t="shared" si="1"/>
        <v>18</v>
      </c>
    </row>
    <row r="30" spans="1:9" ht="27" customHeight="1" x14ac:dyDescent="0.3">
      <c r="A30" s="130" t="s">
        <v>21</v>
      </c>
      <c r="B30" s="131"/>
      <c r="C30" s="131"/>
      <c r="D30" s="132"/>
      <c r="E30" s="119" t="s">
        <v>18</v>
      </c>
      <c r="F30" s="69" t="s">
        <v>15</v>
      </c>
      <c r="G30" s="69">
        <v>2</v>
      </c>
      <c r="H30" s="22">
        <v>2</v>
      </c>
      <c r="I30" s="46">
        <f t="shared" si="1"/>
        <v>4</v>
      </c>
    </row>
    <row r="31" spans="1:9" ht="27" customHeight="1" x14ac:dyDescent="0.3">
      <c r="A31" s="110"/>
      <c r="B31" s="111"/>
      <c r="C31" s="111"/>
      <c r="D31" s="112"/>
      <c r="E31" s="120"/>
      <c r="F31" s="14" t="s">
        <v>16</v>
      </c>
      <c r="G31" s="52">
        <f>3*G30</f>
        <v>6</v>
      </c>
      <c r="H31" s="52">
        <f>3*H30</f>
        <v>6</v>
      </c>
      <c r="I31" s="56">
        <f t="shared" si="1"/>
        <v>12</v>
      </c>
    </row>
    <row r="32" spans="1:9" ht="27" customHeight="1" x14ac:dyDescent="0.3">
      <c r="A32" s="130" t="s">
        <v>22</v>
      </c>
      <c r="B32" s="131"/>
      <c r="C32" s="131"/>
      <c r="D32" s="132"/>
      <c r="E32" s="119" t="s">
        <v>19</v>
      </c>
      <c r="F32" s="69" t="s">
        <v>15</v>
      </c>
      <c r="G32" s="69">
        <v>3</v>
      </c>
      <c r="H32" s="22">
        <v>3</v>
      </c>
      <c r="I32" s="46">
        <f t="shared" si="1"/>
        <v>6</v>
      </c>
    </row>
    <row r="33" spans="1:9" ht="27" customHeight="1" x14ac:dyDescent="0.3">
      <c r="A33" s="110"/>
      <c r="B33" s="111"/>
      <c r="C33" s="111"/>
      <c r="D33" s="112"/>
      <c r="E33" s="120"/>
      <c r="F33" s="14" t="s">
        <v>16</v>
      </c>
      <c r="G33" s="52">
        <f>3*G32</f>
        <v>9</v>
      </c>
      <c r="H33" s="52">
        <f>3*H32</f>
        <v>9</v>
      </c>
      <c r="I33" s="57">
        <f t="shared" si="1"/>
        <v>18</v>
      </c>
    </row>
    <row r="34" spans="1:9" ht="27" customHeight="1" x14ac:dyDescent="0.3">
      <c r="A34" s="124" t="s">
        <v>47</v>
      </c>
      <c r="B34" s="125"/>
      <c r="C34" s="125"/>
      <c r="D34" s="126"/>
      <c r="E34" s="121" t="s">
        <v>46</v>
      </c>
      <c r="F34" s="69" t="s">
        <v>15</v>
      </c>
      <c r="G34" s="67">
        <v>1</v>
      </c>
      <c r="H34" s="68">
        <v>1</v>
      </c>
      <c r="I34" s="58">
        <f t="shared" si="1"/>
        <v>2</v>
      </c>
    </row>
    <row r="35" spans="1:9" ht="27" customHeight="1" thickBot="1" x14ac:dyDescent="0.35">
      <c r="A35" s="127"/>
      <c r="B35" s="128"/>
      <c r="C35" s="128"/>
      <c r="D35" s="129"/>
      <c r="E35" s="122"/>
      <c r="F35" s="41" t="s">
        <v>16</v>
      </c>
      <c r="G35" s="59">
        <f>3*G34</f>
        <v>3</v>
      </c>
      <c r="H35" s="59">
        <f>3*H34</f>
        <v>3</v>
      </c>
      <c r="I35" s="60">
        <f t="shared" si="1"/>
        <v>6</v>
      </c>
    </row>
    <row r="36" spans="1:9" ht="18" customHeight="1" x14ac:dyDescent="0.3">
      <c r="A36" s="73"/>
      <c r="B36" s="73"/>
      <c r="C36" s="73"/>
      <c r="D36" s="73"/>
      <c r="E36" s="74"/>
      <c r="F36" s="75"/>
      <c r="G36" s="76"/>
      <c r="H36" s="76"/>
      <c r="I36" s="77"/>
    </row>
    <row r="37" spans="1:9" ht="18" customHeight="1" x14ac:dyDescent="0.3">
      <c r="A37" s="73"/>
      <c r="B37" s="73"/>
      <c r="C37" s="73"/>
      <c r="D37" s="73"/>
      <c r="E37" s="74"/>
      <c r="F37" s="75"/>
      <c r="G37" s="76"/>
      <c r="H37" s="76"/>
      <c r="I37" s="77"/>
    </row>
    <row r="38" spans="1:9" ht="18" customHeight="1" thickBot="1" x14ac:dyDescent="0.35">
      <c r="A38" s="44" t="s">
        <v>83</v>
      </c>
      <c r="B38" s="73"/>
      <c r="C38" s="73"/>
      <c r="D38" s="73"/>
      <c r="E38" s="74"/>
      <c r="F38" s="75"/>
      <c r="G38" s="76"/>
      <c r="H38" s="76"/>
      <c r="I38" s="77"/>
    </row>
    <row r="39" spans="1:9" ht="24" customHeight="1" x14ac:dyDescent="0.3">
      <c r="A39" s="160" t="s">
        <v>53</v>
      </c>
      <c r="B39" s="154"/>
      <c r="C39" s="154"/>
      <c r="D39" s="154"/>
      <c r="E39" s="78" t="s">
        <v>54</v>
      </c>
      <c r="F39" s="154" t="s">
        <v>55</v>
      </c>
      <c r="G39" s="154"/>
      <c r="H39" s="154"/>
      <c r="I39" s="155"/>
    </row>
    <row r="40" spans="1:9" ht="36" customHeight="1" x14ac:dyDescent="0.3">
      <c r="A40" s="150" t="s">
        <v>56</v>
      </c>
      <c r="B40" s="151"/>
      <c r="C40" s="151"/>
      <c r="D40" s="151"/>
      <c r="E40" s="88" t="s">
        <v>57</v>
      </c>
      <c r="F40" s="173" t="s">
        <v>77</v>
      </c>
      <c r="G40" s="174"/>
      <c r="H40" s="174"/>
      <c r="I40" s="175"/>
    </row>
    <row r="41" spans="1:9" ht="36" customHeight="1" x14ac:dyDescent="0.3">
      <c r="A41" s="171" t="s">
        <v>76</v>
      </c>
      <c r="B41" s="172"/>
      <c r="C41" s="172"/>
      <c r="D41" s="172"/>
      <c r="E41" s="88" t="s">
        <v>59</v>
      </c>
      <c r="F41" s="174"/>
      <c r="G41" s="174"/>
      <c r="H41" s="174"/>
      <c r="I41" s="175"/>
    </row>
    <row r="42" spans="1:9" ht="36" customHeight="1" x14ac:dyDescent="0.3">
      <c r="A42" s="161" t="s">
        <v>78</v>
      </c>
      <c r="B42" s="162"/>
      <c r="C42" s="162"/>
      <c r="D42" s="162"/>
      <c r="E42" s="90" t="s">
        <v>79</v>
      </c>
      <c r="F42" s="163" t="s">
        <v>80</v>
      </c>
      <c r="G42" s="164"/>
      <c r="H42" s="164"/>
      <c r="I42" s="165"/>
    </row>
    <row r="43" spans="1:9" ht="36" customHeight="1" x14ac:dyDescent="0.3">
      <c r="A43" s="161" t="s">
        <v>81</v>
      </c>
      <c r="B43" s="162"/>
      <c r="C43" s="162"/>
      <c r="D43" s="162"/>
      <c r="E43" s="90" t="s">
        <v>82</v>
      </c>
      <c r="F43" s="163" t="s">
        <v>84</v>
      </c>
      <c r="G43" s="164"/>
      <c r="H43" s="164"/>
      <c r="I43" s="165"/>
    </row>
    <row r="44" spans="1:9" ht="42" customHeight="1" thickBot="1" x14ac:dyDescent="0.35">
      <c r="A44" s="166" t="s">
        <v>98</v>
      </c>
      <c r="B44" s="167"/>
      <c r="C44" s="167"/>
      <c r="D44" s="167"/>
      <c r="E44" s="91" t="s">
        <v>85</v>
      </c>
      <c r="F44" s="168" t="s">
        <v>86</v>
      </c>
      <c r="G44" s="169"/>
      <c r="H44" s="169"/>
      <c r="I44" s="170"/>
    </row>
    <row r="45" spans="1:9" ht="17.45" customHeight="1" x14ac:dyDescent="0.3">
      <c r="A45" s="83"/>
      <c r="B45" s="83"/>
      <c r="C45" s="83"/>
      <c r="D45" s="83"/>
      <c r="E45" s="84"/>
      <c r="F45" s="75"/>
      <c r="G45" s="76"/>
      <c r="H45" s="76"/>
      <c r="I45" s="77"/>
    </row>
    <row r="46" spans="1:9" ht="17.45" customHeight="1" x14ac:dyDescent="0.3">
      <c r="A46" s="44"/>
      <c r="B46" s="83"/>
      <c r="C46" s="83"/>
      <c r="D46" s="83"/>
      <c r="E46" s="84"/>
      <c r="F46" s="75"/>
      <c r="G46" s="76"/>
      <c r="H46" s="76"/>
      <c r="I46" s="77"/>
    </row>
    <row r="47" spans="1:9" ht="17.45" customHeight="1" x14ac:dyDescent="0.3">
      <c r="A47" s="89"/>
      <c r="B47" s="83"/>
      <c r="C47" s="83"/>
      <c r="D47" s="83"/>
      <c r="E47" s="84"/>
      <c r="F47" s="75"/>
      <c r="G47" s="76"/>
      <c r="H47" s="76"/>
      <c r="I47" s="77"/>
    </row>
    <row r="48" spans="1:9" ht="17.45" customHeight="1" x14ac:dyDescent="0.3">
      <c r="A48" s="83"/>
      <c r="B48" s="83"/>
      <c r="C48" s="83"/>
      <c r="D48" s="83"/>
      <c r="E48" s="84"/>
      <c r="F48" s="75"/>
      <c r="G48" s="76"/>
      <c r="H48" s="76"/>
      <c r="I48" s="77"/>
    </row>
    <row r="49" spans="1:9" ht="17.45" customHeight="1" x14ac:dyDescent="0.3">
      <c r="A49" s="83"/>
      <c r="B49" s="83"/>
      <c r="C49" s="83"/>
      <c r="D49" s="83"/>
      <c r="E49" s="84"/>
      <c r="F49" s="75"/>
      <c r="G49" s="76"/>
      <c r="H49" s="76"/>
      <c r="I49" s="77"/>
    </row>
    <row r="50" spans="1:9" ht="17.45" customHeight="1" x14ac:dyDescent="0.3">
      <c r="A50" s="83"/>
      <c r="B50" s="83"/>
      <c r="C50" s="83"/>
      <c r="D50" s="83"/>
      <c r="E50" s="84"/>
      <c r="F50" s="75"/>
      <c r="G50" s="76"/>
      <c r="H50" s="76"/>
      <c r="I50" s="77"/>
    </row>
    <row r="51" spans="1:9" ht="17.45" customHeight="1" x14ac:dyDescent="0.3">
      <c r="A51" s="83"/>
      <c r="B51" s="83"/>
      <c r="C51" s="83"/>
      <c r="D51" s="83"/>
      <c r="E51" s="84"/>
      <c r="F51" s="75"/>
      <c r="G51" s="76"/>
      <c r="H51" s="76"/>
      <c r="I51" s="77"/>
    </row>
    <row r="52" spans="1:9" ht="17.45" customHeight="1" x14ac:dyDescent="0.3">
      <c r="A52" s="83"/>
      <c r="B52" s="83"/>
      <c r="C52" s="83"/>
      <c r="D52" s="83"/>
      <c r="E52" s="84"/>
      <c r="F52" s="75"/>
      <c r="G52" s="76"/>
      <c r="H52" s="76"/>
      <c r="I52" s="77"/>
    </row>
    <row r="53" spans="1:9" ht="17.45" customHeight="1" x14ac:dyDescent="0.3">
      <c r="A53" s="83"/>
      <c r="B53" s="83"/>
      <c r="C53" s="83"/>
      <c r="D53" s="83"/>
      <c r="E53" s="84"/>
      <c r="F53" s="75"/>
      <c r="G53" s="76"/>
      <c r="H53" s="76"/>
      <c r="I53" s="77"/>
    </row>
    <row r="54" spans="1:9" ht="17.45" customHeight="1" x14ac:dyDescent="0.3">
      <c r="A54" s="83"/>
      <c r="B54" s="83"/>
      <c r="C54" s="83"/>
      <c r="D54" s="83"/>
      <c r="E54" s="84"/>
      <c r="F54" s="75"/>
      <c r="G54" s="76"/>
      <c r="H54" s="76"/>
      <c r="I54" s="77"/>
    </row>
    <row r="55" spans="1:9" ht="17.45" customHeight="1" x14ac:dyDescent="0.3">
      <c r="A55" s="83"/>
      <c r="B55" s="83"/>
      <c r="C55" s="83"/>
      <c r="D55" s="83"/>
      <c r="E55" s="84"/>
      <c r="F55" s="75"/>
      <c r="G55" s="76"/>
      <c r="H55" s="76"/>
      <c r="I55" s="77"/>
    </row>
    <row r="56" spans="1:9" ht="17.45" customHeight="1" x14ac:dyDescent="0.3">
      <c r="A56" s="83"/>
      <c r="B56" s="83"/>
      <c r="C56" s="83"/>
      <c r="D56" s="83"/>
      <c r="E56" s="84"/>
      <c r="F56" s="75"/>
      <c r="G56" s="76"/>
      <c r="H56" s="76"/>
      <c r="I56" s="77"/>
    </row>
    <row r="57" spans="1:9" ht="17.45" customHeight="1" x14ac:dyDescent="0.3">
      <c r="A57" s="83"/>
      <c r="B57" s="83"/>
      <c r="C57" s="83"/>
      <c r="D57" s="83"/>
      <c r="E57" s="84"/>
      <c r="F57" s="75"/>
      <c r="G57" s="76"/>
      <c r="H57" s="76"/>
      <c r="I57" s="77"/>
    </row>
    <row r="58" spans="1:9" ht="17.45" customHeight="1" x14ac:dyDescent="0.3">
      <c r="A58" s="83"/>
      <c r="B58" s="83"/>
      <c r="C58" s="83"/>
      <c r="D58" s="83"/>
      <c r="E58" s="84"/>
      <c r="F58" s="75"/>
      <c r="G58" s="76"/>
      <c r="H58" s="76"/>
      <c r="I58" s="77"/>
    </row>
    <row r="59" spans="1:9" ht="17.45" customHeight="1" x14ac:dyDescent="0.3">
      <c r="A59" s="83"/>
      <c r="B59" s="83"/>
      <c r="C59" s="83"/>
      <c r="D59" s="83"/>
      <c r="E59" s="84"/>
      <c r="F59" s="75"/>
      <c r="G59" s="76"/>
      <c r="H59" s="76"/>
      <c r="I59" s="77"/>
    </row>
    <row r="60" spans="1:9" ht="17.45" customHeight="1" x14ac:dyDescent="0.3">
      <c r="A60" s="83"/>
      <c r="B60" s="83"/>
      <c r="C60" s="83"/>
      <c r="D60" s="83"/>
      <c r="E60" s="84"/>
      <c r="F60" s="75"/>
      <c r="G60" s="76"/>
      <c r="H60" s="76"/>
      <c r="I60" s="77"/>
    </row>
    <row r="61" spans="1:9" ht="17.45" customHeight="1" x14ac:dyDescent="0.3">
      <c r="A61" s="83"/>
      <c r="B61" s="83"/>
      <c r="C61" s="83"/>
      <c r="D61" s="83"/>
      <c r="E61" s="84"/>
      <c r="F61" s="75"/>
      <c r="G61" s="76"/>
      <c r="H61" s="76"/>
      <c r="I61" s="77"/>
    </row>
    <row r="62" spans="1:9" ht="17.45" customHeight="1" x14ac:dyDescent="0.3">
      <c r="A62" s="83"/>
      <c r="B62" s="83"/>
      <c r="C62" s="83"/>
      <c r="D62" s="83"/>
      <c r="E62" s="84"/>
      <c r="F62" s="75"/>
      <c r="G62" s="76"/>
      <c r="H62" s="76"/>
      <c r="I62" s="77"/>
    </row>
    <row r="63" spans="1:9" ht="17.45" customHeight="1" x14ac:dyDescent="0.3">
      <c r="A63" s="83"/>
      <c r="B63" s="83"/>
      <c r="C63" s="83"/>
      <c r="D63" s="83"/>
      <c r="E63" s="84"/>
      <c r="F63" s="75"/>
      <c r="G63" s="76"/>
      <c r="H63" s="76"/>
      <c r="I63" s="77"/>
    </row>
    <row r="64" spans="1:9" ht="17.45" customHeight="1" x14ac:dyDescent="0.3">
      <c r="A64" s="83"/>
      <c r="B64" s="83"/>
      <c r="C64" s="83"/>
      <c r="D64" s="83"/>
      <c r="E64" s="84"/>
      <c r="F64" s="75"/>
      <c r="G64" s="76"/>
      <c r="H64" s="76"/>
      <c r="I64" s="77"/>
    </row>
    <row r="65" spans="1:9" ht="17.45" customHeight="1" x14ac:dyDescent="0.3">
      <c r="A65" s="83"/>
      <c r="B65" s="83"/>
      <c r="C65" s="83"/>
      <c r="D65" s="83"/>
      <c r="E65" s="84"/>
      <c r="F65" s="75"/>
      <c r="G65" s="76"/>
      <c r="H65" s="76"/>
      <c r="I65" s="77"/>
    </row>
    <row r="66" spans="1:9" ht="17.45" customHeight="1" x14ac:dyDescent="0.3">
      <c r="A66" s="83"/>
      <c r="B66" s="83"/>
      <c r="C66" s="83"/>
      <c r="D66" s="83"/>
      <c r="E66" s="84"/>
      <c r="F66" s="75"/>
      <c r="G66" s="76"/>
      <c r="H66" s="76"/>
      <c r="I66" s="77"/>
    </row>
    <row r="67" spans="1:9" ht="17.45" customHeight="1" x14ac:dyDescent="0.3">
      <c r="A67" s="83"/>
      <c r="B67" s="83"/>
      <c r="C67" s="83"/>
      <c r="D67" s="83"/>
      <c r="E67" s="84"/>
      <c r="F67" s="75"/>
      <c r="G67" s="76"/>
      <c r="H67" s="76"/>
      <c r="I67" s="77"/>
    </row>
    <row r="68" spans="1:9" ht="17.45" customHeight="1" x14ac:dyDescent="0.3">
      <c r="A68" s="83"/>
      <c r="B68" s="83"/>
      <c r="C68" s="83"/>
      <c r="D68" s="83"/>
      <c r="E68" s="84"/>
      <c r="F68" s="75"/>
      <c r="G68" s="76"/>
      <c r="H68" s="76"/>
      <c r="I68" s="77"/>
    </row>
    <row r="69" spans="1:9" ht="17.45" customHeight="1" x14ac:dyDescent="0.3">
      <c r="A69" s="83"/>
      <c r="B69" s="83"/>
      <c r="C69" s="83"/>
      <c r="D69" s="83"/>
      <c r="E69" s="84"/>
      <c r="F69" s="75"/>
      <c r="G69" s="76"/>
      <c r="H69" s="76"/>
      <c r="I69" s="77"/>
    </row>
    <row r="70" spans="1:9" x14ac:dyDescent="0.3">
      <c r="A70" s="44"/>
      <c r="B70" s="44"/>
      <c r="C70" s="44"/>
      <c r="D70" s="44"/>
      <c r="E70" s="44"/>
      <c r="F70" s="44"/>
      <c r="G70" s="44"/>
      <c r="H70" s="44"/>
      <c r="I70" s="44"/>
    </row>
    <row r="71" spans="1:9" x14ac:dyDescent="0.3">
      <c r="A71" s="61" t="s">
        <v>99</v>
      </c>
      <c r="B71" s="61"/>
      <c r="C71" s="61"/>
      <c r="D71" s="61"/>
      <c r="E71" s="44"/>
      <c r="F71" s="44"/>
      <c r="G71" s="44"/>
      <c r="H71" s="44"/>
      <c r="I71" s="44"/>
    </row>
    <row r="72" spans="1:9" x14ac:dyDescent="0.3">
      <c r="A72" s="62" t="s">
        <v>29</v>
      </c>
      <c r="B72" s="62"/>
      <c r="C72" s="62"/>
      <c r="D72" s="62"/>
      <c r="E72" s="44"/>
      <c r="F72" s="44"/>
      <c r="G72" s="44"/>
      <c r="H72" s="44"/>
      <c r="I72" s="44"/>
    </row>
    <row r="73" spans="1:9" x14ac:dyDescent="0.3">
      <c r="A73" s="44"/>
      <c r="B73" s="44"/>
      <c r="C73" s="44"/>
      <c r="D73" s="44"/>
      <c r="E73" s="44"/>
      <c r="F73" s="44"/>
      <c r="G73" s="44"/>
      <c r="H73" s="44"/>
      <c r="I73" s="44"/>
    </row>
    <row r="74" spans="1:9" x14ac:dyDescent="0.3">
      <c r="A74" s="44"/>
      <c r="B74" s="44"/>
      <c r="C74" s="44"/>
      <c r="D74" s="44"/>
      <c r="E74" s="44"/>
      <c r="F74" s="44"/>
      <c r="G74" s="44"/>
      <c r="H74" s="44"/>
      <c r="I74" s="44"/>
    </row>
    <row r="75" spans="1:9" x14ac:dyDescent="0.3">
      <c r="A75" s="44"/>
      <c r="B75" s="44"/>
      <c r="C75" s="44"/>
      <c r="D75" s="44"/>
      <c r="E75" s="44"/>
      <c r="F75" s="44"/>
      <c r="G75" s="44"/>
      <c r="H75" s="44"/>
      <c r="I75" s="44"/>
    </row>
    <row r="76" spans="1:9" x14ac:dyDescent="0.3">
      <c r="A76" s="44"/>
      <c r="B76" s="44"/>
      <c r="C76" s="44"/>
      <c r="D76" s="44"/>
      <c r="E76" s="44"/>
      <c r="F76" s="44"/>
      <c r="G76" s="44"/>
      <c r="H76" s="44"/>
      <c r="I76" s="44"/>
    </row>
    <row r="77" spans="1:9" x14ac:dyDescent="0.3">
      <c r="A77" s="44"/>
      <c r="B77" s="44"/>
      <c r="C77" s="44"/>
      <c r="D77" s="44"/>
      <c r="E77" s="44"/>
      <c r="F77" s="44"/>
      <c r="G77" s="44"/>
      <c r="H77" s="44"/>
      <c r="I77" s="44"/>
    </row>
    <row r="78" spans="1:9" x14ac:dyDescent="0.3">
      <c r="A78" s="44"/>
      <c r="B78" s="44"/>
      <c r="C78" s="44"/>
      <c r="D78" s="44"/>
      <c r="E78" s="44"/>
      <c r="F78" s="44"/>
      <c r="G78" s="44"/>
      <c r="H78" s="44"/>
      <c r="I78" s="44"/>
    </row>
    <row r="79" spans="1:9" x14ac:dyDescent="0.3">
      <c r="A79" s="44"/>
      <c r="B79" s="44"/>
      <c r="C79" s="44"/>
      <c r="D79" s="44"/>
      <c r="E79" s="44"/>
      <c r="F79" s="44"/>
      <c r="G79" s="44"/>
      <c r="H79" s="44"/>
      <c r="I79" s="44"/>
    </row>
    <row r="80" spans="1:9" x14ac:dyDescent="0.3">
      <c r="A80" s="44"/>
      <c r="B80" s="44"/>
      <c r="C80" s="44"/>
      <c r="D80" s="44"/>
      <c r="E80" s="44"/>
      <c r="F80" s="44"/>
      <c r="G80" s="44"/>
      <c r="H80" s="44"/>
      <c r="I80" s="44"/>
    </row>
    <row r="81" spans="1:9" x14ac:dyDescent="0.3">
      <c r="A81" s="44"/>
      <c r="B81" s="44"/>
      <c r="C81" s="44"/>
      <c r="D81" s="44"/>
      <c r="E81" s="44"/>
      <c r="F81" s="44"/>
      <c r="G81" s="44"/>
      <c r="H81" s="44"/>
      <c r="I81" s="44"/>
    </row>
    <row r="82" spans="1:9" x14ac:dyDescent="0.3">
      <c r="A82" s="44"/>
      <c r="B82" s="44"/>
      <c r="C82" s="44"/>
      <c r="D82" s="44"/>
      <c r="E82" s="44"/>
      <c r="F82" s="44"/>
      <c r="G82" s="44"/>
      <c r="H82" s="44"/>
      <c r="I82" s="44"/>
    </row>
    <row r="83" spans="1:9" x14ac:dyDescent="0.3">
      <c r="A83" s="62" t="s">
        <v>38</v>
      </c>
      <c r="B83" s="44"/>
      <c r="C83" s="44"/>
      <c r="D83" s="44"/>
      <c r="E83" s="44"/>
      <c r="F83" s="44"/>
      <c r="G83" s="44"/>
      <c r="H83" s="44"/>
      <c r="I83" s="44"/>
    </row>
    <row r="84" spans="1:9" x14ac:dyDescent="0.3">
      <c r="A84" s="44"/>
      <c r="B84" s="44"/>
      <c r="C84" s="44"/>
      <c r="D84" s="44"/>
      <c r="E84" s="44"/>
      <c r="F84" s="44"/>
      <c r="G84" s="44"/>
      <c r="H84" s="44"/>
      <c r="I84" s="44"/>
    </row>
    <row r="85" spans="1:9" x14ac:dyDescent="0.3">
      <c r="A85" s="113" t="s">
        <v>31</v>
      </c>
      <c r="B85" s="115"/>
      <c r="C85" s="113" t="s">
        <v>32</v>
      </c>
      <c r="D85" s="115"/>
      <c r="E85" s="113" t="s">
        <v>33</v>
      </c>
      <c r="F85" s="114"/>
      <c r="G85" s="115"/>
      <c r="H85" s="63" t="s">
        <v>34</v>
      </c>
      <c r="I85" s="63" t="s">
        <v>35</v>
      </c>
    </row>
    <row r="86" spans="1:9" ht="170.45" customHeight="1" x14ac:dyDescent="0.3">
      <c r="A86" s="113" t="s">
        <v>36</v>
      </c>
      <c r="B86" s="115"/>
      <c r="C86" s="113">
        <v>148</v>
      </c>
      <c r="D86" s="115"/>
      <c r="E86" s="116" t="s">
        <v>40</v>
      </c>
      <c r="F86" s="117"/>
      <c r="G86" s="118"/>
      <c r="H86" s="65" t="s">
        <v>44</v>
      </c>
      <c r="I86" s="64"/>
    </row>
    <row r="87" spans="1:9" ht="189.6" customHeight="1" x14ac:dyDescent="0.3">
      <c r="A87" s="113" t="s">
        <v>37</v>
      </c>
      <c r="B87" s="115"/>
      <c r="C87" s="113">
        <v>146</v>
      </c>
      <c r="D87" s="115"/>
      <c r="E87" s="116" t="s">
        <v>39</v>
      </c>
      <c r="F87" s="117"/>
      <c r="G87" s="118"/>
      <c r="H87" s="66" t="s">
        <v>45</v>
      </c>
      <c r="I87" s="64"/>
    </row>
    <row r="88" spans="1:9" x14ac:dyDescent="0.3">
      <c r="A88" s="102" t="s">
        <v>41</v>
      </c>
      <c r="B88" s="102"/>
      <c r="C88" s="102"/>
      <c r="D88" s="102"/>
      <c r="E88" s="102"/>
      <c r="F88" s="102"/>
      <c r="G88" s="102"/>
      <c r="H88" s="102"/>
      <c r="I88" s="102"/>
    </row>
    <row r="89" spans="1:9" x14ac:dyDescent="0.3">
      <c r="A89" s="103" t="s">
        <v>42</v>
      </c>
      <c r="B89" s="103"/>
      <c r="C89" s="103"/>
      <c r="D89" s="103"/>
      <c r="E89" s="103"/>
      <c r="F89" s="103"/>
      <c r="G89" s="103"/>
      <c r="H89" s="103"/>
      <c r="I89" s="103"/>
    </row>
    <row r="90" spans="1:9" x14ac:dyDescent="0.3">
      <c r="A90" s="103" t="s">
        <v>73</v>
      </c>
      <c r="B90" s="103"/>
      <c r="C90" s="103"/>
      <c r="D90" s="103"/>
      <c r="E90" s="103"/>
      <c r="F90" s="103"/>
      <c r="G90" s="103"/>
      <c r="H90" s="103"/>
      <c r="I90" s="103"/>
    </row>
    <row r="91" spans="1:9" x14ac:dyDescent="0.3">
      <c r="A91" s="103"/>
      <c r="B91" s="103"/>
      <c r="C91" s="103"/>
      <c r="D91" s="103"/>
      <c r="E91" s="103"/>
      <c r="F91" s="103"/>
      <c r="G91" s="103"/>
      <c r="H91" s="103"/>
      <c r="I91" s="103"/>
    </row>
    <row r="92" spans="1:9" x14ac:dyDescent="0.3">
      <c r="A92" s="103" t="s">
        <v>72</v>
      </c>
      <c r="B92" s="103"/>
      <c r="C92" s="103"/>
      <c r="D92" s="103"/>
      <c r="E92" s="103"/>
      <c r="F92" s="103"/>
      <c r="G92" s="103"/>
      <c r="H92" s="103"/>
      <c r="I92" s="103"/>
    </row>
    <row r="93" spans="1:9" x14ac:dyDescent="0.3">
      <c r="B93" t="s">
        <v>71</v>
      </c>
    </row>
  </sheetData>
  <mergeCells count="52">
    <mergeCell ref="A1:I1"/>
    <mergeCell ref="A2:I2"/>
    <mergeCell ref="A16:F16"/>
    <mergeCell ref="G16:I16"/>
    <mergeCell ref="A17:D20"/>
    <mergeCell ref="E17:E20"/>
    <mergeCell ref="F17:F18"/>
    <mergeCell ref="A12:B13"/>
    <mergeCell ref="A10:B11"/>
    <mergeCell ref="C10:D11"/>
    <mergeCell ref="E10:F10"/>
    <mergeCell ref="G10:G11"/>
    <mergeCell ref="H10:H11"/>
    <mergeCell ref="I10:I11"/>
    <mergeCell ref="A21:D26"/>
    <mergeCell ref="E21:E22"/>
    <mergeCell ref="E23:E24"/>
    <mergeCell ref="E25:E26"/>
    <mergeCell ref="E27:E29"/>
    <mergeCell ref="A27:D28"/>
    <mergeCell ref="A29:D29"/>
    <mergeCell ref="A30:D31"/>
    <mergeCell ref="E30:E31"/>
    <mergeCell ref="A32:D33"/>
    <mergeCell ref="E32:E33"/>
    <mergeCell ref="A34:D35"/>
    <mergeCell ref="E34:E35"/>
    <mergeCell ref="A39:D39"/>
    <mergeCell ref="F39:I39"/>
    <mergeCell ref="A40:D40"/>
    <mergeCell ref="A41:D41"/>
    <mergeCell ref="F40:I41"/>
    <mergeCell ref="A85:B85"/>
    <mergeCell ref="C85:D85"/>
    <mergeCell ref="E85:G85"/>
    <mergeCell ref="A42:D42"/>
    <mergeCell ref="F42:I42"/>
    <mergeCell ref="A43:D43"/>
    <mergeCell ref="F43:I43"/>
    <mergeCell ref="A44:D44"/>
    <mergeCell ref="F44:I44"/>
    <mergeCell ref="A86:B86"/>
    <mergeCell ref="C86:D86"/>
    <mergeCell ref="E86:G86"/>
    <mergeCell ref="A87:B87"/>
    <mergeCell ref="C87:D87"/>
    <mergeCell ref="E87:G87"/>
    <mergeCell ref="A88:I88"/>
    <mergeCell ref="A89:I89"/>
    <mergeCell ref="A90:I90"/>
    <mergeCell ref="A91:I91"/>
    <mergeCell ref="A92:I92"/>
  </mergeCells>
  <phoneticPr fontId="3" type="noConversion"/>
  <pageMargins left="0.7" right="0.7" top="0.75" bottom="0.75" header="0.3" footer="0.3"/>
  <pageSetup paperSize="9" scale="93" orientation="portrait" r:id="rId1"/>
  <rowBreaks count="1" manualBreakCount="1">
    <brk id="69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workbookViewId="0">
      <selection activeCell="C17" sqref="C17"/>
    </sheetView>
  </sheetViews>
  <sheetFormatPr defaultRowHeight="16.5" x14ac:dyDescent="0.3"/>
  <cols>
    <col min="1" max="1" width="20.25" customWidth="1"/>
    <col min="2" max="2" width="24.375" customWidth="1"/>
    <col min="3" max="3" width="23" customWidth="1"/>
    <col min="4" max="6" width="10.5" customWidth="1"/>
  </cols>
  <sheetData>
    <row r="3" spans="1:9" ht="17.25" thickBot="1" x14ac:dyDescent="0.35">
      <c r="A3" t="s">
        <v>0</v>
      </c>
      <c r="C3" s="7"/>
    </row>
    <row r="4" spans="1:9" x14ac:dyDescent="0.3">
      <c r="A4" s="135" t="s">
        <v>1</v>
      </c>
      <c r="B4" s="137"/>
      <c r="C4" s="137"/>
      <c r="D4" s="137" t="s">
        <v>9</v>
      </c>
      <c r="E4" s="137"/>
      <c r="F4" s="138"/>
      <c r="G4" s="194" t="s">
        <v>13</v>
      </c>
    </row>
    <row r="5" spans="1:9" x14ac:dyDescent="0.3">
      <c r="A5" s="195" t="s">
        <v>2</v>
      </c>
      <c r="B5" s="139" t="s">
        <v>3</v>
      </c>
      <c r="C5" s="141" t="s">
        <v>4</v>
      </c>
      <c r="D5" s="2" t="s">
        <v>7</v>
      </c>
      <c r="E5" s="20" t="s">
        <v>6</v>
      </c>
      <c r="F5" s="31" t="s">
        <v>8</v>
      </c>
      <c r="G5" s="194"/>
      <c r="H5" s="1"/>
    </row>
    <row r="6" spans="1:9" x14ac:dyDescent="0.3">
      <c r="A6" s="195"/>
      <c r="B6" s="139"/>
      <c r="C6" s="142"/>
      <c r="D6" s="3">
        <v>148</v>
      </c>
      <c r="E6" s="21">
        <v>146</v>
      </c>
      <c r="F6" s="32">
        <f>D6+E6</f>
        <v>294</v>
      </c>
      <c r="G6" s="194"/>
      <c r="H6" s="1"/>
    </row>
    <row r="7" spans="1:9" ht="33" x14ac:dyDescent="0.3">
      <c r="A7" s="195"/>
      <c r="B7" s="139"/>
      <c r="C7" s="8" t="s">
        <v>5</v>
      </c>
      <c r="D7" s="8">
        <f>ROUNDDOWN(D6*10%,0)</f>
        <v>14</v>
      </c>
      <c r="E7" s="22">
        <f>ROUNDDOWN(E6*10%,0)</f>
        <v>14</v>
      </c>
      <c r="F7" s="33">
        <f>D7+E7</f>
        <v>28</v>
      </c>
      <c r="G7" s="28">
        <v>29</v>
      </c>
      <c r="H7" s="1"/>
    </row>
    <row r="8" spans="1:9" ht="33.75" thickBot="1" x14ac:dyDescent="0.35">
      <c r="A8" s="196"/>
      <c r="B8" s="140"/>
      <c r="C8" s="18" t="s">
        <v>24</v>
      </c>
      <c r="D8" s="19">
        <f>D10+D12+D14+D16+D18+D20+D22</f>
        <v>42</v>
      </c>
      <c r="E8" s="23">
        <f t="shared" ref="E8" si="0">E10+E12+E14+E16+E18+E20+E22</f>
        <v>42</v>
      </c>
      <c r="F8" s="34">
        <f>F10+F12+F14+F16+F18+F20+F22</f>
        <v>84</v>
      </c>
      <c r="G8" s="29">
        <v>15</v>
      </c>
      <c r="H8" s="1"/>
    </row>
    <row r="9" spans="1:9" ht="17.25" thickTop="1" x14ac:dyDescent="0.3">
      <c r="A9" s="197" t="s">
        <v>14</v>
      </c>
      <c r="B9" s="148" t="s">
        <v>10</v>
      </c>
      <c r="C9" s="16" t="s">
        <v>15</v>
      </c>
      <c r="D9" s="17">
        <v>2</v>
      </c>
      <c r="E9" s="24">
        <v>2</v>
      </c>
      <c r="F9" s="35">
        <f>SUM(D9:E9)</f>
        <v>4</v>
      </c>
      <c r="G9" s="30">
        <v>3</v>
      </c>
      <c r="H9" s="4">
        <f>G9/$G$7</f>
        <v>0.10344827586206896</v>
      </c>
      <c r="I9">
        <f>$D$7*H9</f>
        <v>1.4482758620689655</v>
      </c>
    </row>
    <row r="10" spans="1:9" x14ac:dyDescent="0.3">
      <c r="A10" s="198"/>
      <c r="B10" s="149"/>
      <c r="C10" s="10" t="s">
        <v>16</v>
      </c>
      <c r="D10" s="11">
        <f>3*D9</f>
        <v>6</v>
      </c>
      <c r="E10" s="11">
        <f>3*E9</f>
        <v>6</v>
      </c>
      <c r="F10" s="36">
        <f t="shared" ref="F10:F22" si="1">SUM(D10:E10)</f>
        <v>12</v>
      </c>
      <c r="G10" s="5">
        <v>2</v>
      </c>
      <c r="H10" s="4"/>
      <c r="I10">
        <f t="shared" ref="I10:I22" si="2">$D$7*H10</f>
        <v>0</v>
      </c>
    </row>
    <row r="11" spans="1:9" x14ac:dyDescent="0.3">
      <c r="A11" s="198"/>
      <c r="B11" s="149" t="s">
        <v>11</v>
      </c>
      <c r="C11" s="12" t="s">
        <v>15</v>
      </c>
      <c r="D11" s="13">
        <v>1</v>
      </c>
      <c r="E11" s="25">
        <v>1</v>
      </c>
      <c r="F11" s="37">
        <f t="shared" si="1"/>
        <v>2</v>
      </c>
      <c r="G11" s="30">
        <v>2</v>
      </c>
      <c r="H11" s="4">
        <f t="shared" ref="H11:H19" si="3">G11/$G$7</f>
        <v>6.8965517241379309E-2</v>
      </c>
      <c r="I11">
        <f t="shared" si="2"/>
        <v>0.96551724137931028</v>
      </c>
    </row>
    <row r="12" spans="1:9" x14ac:dyDescent="0.3">
      <c r="A12" s="198"/>
      <c r="B12" s="149"/>
      <c r="C12" s="10" t="s">
        <v>16</v>
      </c>
      <c r="D12" s="11">
        <f>3*D11</f>
        <v>3</v>
      </c>
      <c r="E12" s="11">
        <f>3*E11</f>
        <v>3</v>
      </c>
      <c r="F12" s="36">
        <f t="shared" si="1"/>
        <v>6</v>
      </c>
      <c r="G12" s="5">
        <v>1</v>
      </c>
      <c r="H12" s="4"/>
      <c r="I12">
        <f t="shared" si="2"/>
        <v>0</v>
      </c>
    </row>
    <row r="13" spans="1:9" x14ac:dyDescent="0.3">
      <c r="A13" s="198"/>
      <c r="B13" s="149" t="s">
        <v>12</v>
      </c>
      <c r="C13" s="12" t="s">
        <v>15</v>
      </c>
      <c r="D13" s="13">
        <v>2</v>
      </c>
      <c r="E13" s="25">
        <v>2</v>
      </c>
      <c r="F13" s="37">
        <f t="shared" si="1"/>
        <v>4</v>
      </c>
      <c r="G13" s="30">
        <v>3</v>
      </c>
      <c r="H13" s="4">
        <f t="shared" si="3"/>
        <v>0.10344827586206896</v>
      </c>
      <c r="I13">
        <f t="shared" si="2"/>
        <v>1.4482758620689655</v>
      </c>
    </row>
    <row r="14" spans="1:9" x14ac:dyDescent="0.3">
      <c r="A14" s="199"/>
      <c r="B14" s="120"/>
      <c r="C14" s="14" t="s">
        <v>16</v>
      </c>
      <c r="D14" s="11">
        <f>3*D13</f>
        <v>6</v>
      </c>
      <c r="E14" s="11">
        <f>3*E13</f>
        <v>6</v>
      </c>
      <c r="F14" s="38">
        <f t="shared" si="1"/>
        <v>12</v>
      </c>
      <c r="G14" s="5">
        <v>2</v>
      </c>
      <c r="H14" s="4"/>
      <c r="I14">
        <f t="shared" si="2"/>
        <v>0</v>
      </c>
    </row>
    <row r="15" spans="1:9" x14ac:dyDescent="0.3">
      <c r="A15" s="202" t="s">
        <v>20</v>
      </c>
      <c r="B15" s="119" t="s">
        <v>17</v>
      </c>
      <c r="C15" s="8" t="s">
        <v>15</v>
      </c>
      <c r="D15" s="9">
        <v>3</v>
      </c>
      <c r="E15" s="26">
        <v>3</v>
      </c>
      <c r="F15" s="33">
        <f t="shared" si="1"/>
        <v>6</v>
      </c>
      <c r="G15" s="30">
        <v>7</v>
      </c>
      <c r="H15" s="4">
        <f t="shared" si="3"/>
        <v>0.2413793103448276</v>
      </c>
      <c r="I15">
        <f t="shared" si="2"/>
        <v>3.3793103448275863</v>
      </c>
    </row>
    <row r="16" spans="1:9" x14ac:dyDescent="0.3">
      <c r="A16" s="199"/>
      <c r="B16" s="120"/>
      <c r="C16" s="14" t="s">
        <v>16</v>
      </c>
      <c r="D16" s="11">
        <f>3*D15</f>
        <v>9</v>
      </c>
      <c r="E16" s="11">
        <f>3*E15</f>
        <v>9</v>
      </c>
      <c r="F16" s="38">
        <f t="shared" si="1"/>
        <v>18</v>
      </c>
      <c r="G16" s="5">
        <v>4</v>
      </c>
      <c r="H16" s="4"/>
      <c r="I16">
        <f t="shared" si="2"/>
        <v>0</v>
      </c>
    </row>
    <row r="17" spans="1:9" x14ac:dyDescent="0.3">
      <c r="A17" s="202" t="s">
        <v>21</v>
      </c>
      <c r="B17" s="119" t="s">
        <v>18</v>
      </c>
      <c r="C17" s="8" t="s">
        <v>15</v>
      </c>
      <c r="D17" s="9">
        <v>2</v>
      </c>
      <c r="E17" s="26">
        <v>2</v>
      </c>
      <c r="F17" s="33">
        <f t="shared" si="1"/>
        <v>4</v>
      </c>
      <c r="G17" s="30">
        <v>7</v>
      </c>
      <c r="H17" s="4">
        <f t="shared" si="3"/>
        <v>0.2413793103448276</v>
      </c>
      <c r="I17">
        <f t="shared" si="2"/>
        <v>3.3793103448275863</v>
      </c>
    </row>
    <row r="18" spans="1:9" x14ac:dyDescent="0.3">
      <c r="A18" s="199"/>
      <c r="B18" s="120"/>
      <c r="C18" s="14" t="s">
        <v>16</v>
      </c>
      <c r="D18" s="11">
        <f>3*D17</f>
        <v>6</v>
      </c>
      <c r="E18" s="11">
        <f>3*E17</f>
        <v>6</v>
      </c>
      <c r="F18" s="38">
        <f t="shared" si="1"/>
        <v>12</v>
      </c>
      <c r="G18" s="5">
        <v>3</v>
      </c>
      <c r="H18" s="4"/>
      <c r="I18">
        <f t="shared" si="2"/>
        <v>0</v>
      </c>
    </row>
    <row r="19" spans="1:9" x14ac:dyDescent="0.3">
      <c r="A19" s="202" t="s">
        <v>22</v>
      </c>
      <c r="B19" s="119" t="s">
        <v>19</v>
      </c>
      <c r="C19" s="8" t="s">
        <v>15</v>
      </c>
      <c r="D19" s="9">
        <v>3</v>
      </c>
      <c r="E19" s="26">
        <v>3</v>
      </c>
      <c r="F19" s="33">
        <f t="shared" si="1"/>
        <v>6</v>
      </c>
      <c r="G19" s="30">
        <v>7</v>
      </c>
      <c r="H19" s="4">
        <f t="shared" si="3"/>
        <v>0.2413793103448276</v>
      </c>
      <c r="I19">
        <f t="shared" si="2"/>
        <v>3.3793103448275863</v>
      </c>
    </row>
    <row r="20" spans="1:9" x14ac:dyDescent="0.3">
      <c r="A20" s="199"/>
      <c r="B20" s="120"/>
      <c r="C20" s="14" t="s">
        <v>16</v>
      </c>
      <c r="D20" s="11">
        <f>3*D19</f>
        <v>9</v>
      </c>
      <c r="E20" s="11">
        <f>3*E19</f>
        <v>9</v>
      </c>
      <c r="F20" s="39">
        <f t="shared" si="1"/>
        <v>18</v>
      </c>
      <c r="G20" s="5">
        <v>3</v>
      </c>
      <c r="H20" s="4"/>
      <c r="I20">
        <f t="shared" si="2"/>
        <v>0</v>
      </c>
    </row>
    <row r="21" spans="1:9" x14ac:dyDescent="0.3">
      <c r="A21" s="203" t="s">
        <v>25</v>
      </c>
      <c r="B21" s="200" t="s">
        <v>23</v>
      </c>
      <c r="C21" s="8" t="s">
        <v>15</v>
      </c>
      <c r="D21" s="15">
        <v>1</v>
      </c>
      <c r="E21" s="27">
        <v>1</v>
      </c>
      <c r="F21" s="40">
        <f t="shared" si="1"/>
        <v>2</v>
      </c>
      <c r="G21" s="30"/>
      <c r="I21">
        <f t="shared" si="2"/>
        <v>0</v>
      </c>
    </row>
    <row r="22" spans="1:9" ht="17.25" thickBot="1" x14ac:dyDescent="0.35">
      <c r="A22" s="204"/>
      <c r="B22" s="201"/>
      <c r="C22" s="41" t="s">
        <v>16</v>
      </c>
      <c r="D22" s="42">
        <f>3*D21</f>
        <v>3</v>
      </c>
      <c r="E22" s="42">
        <f>3*E21</f>
        <v>3</v>
      </c>
      <c r="F22" s="43">
        <f t="shared" si="1"/>
        <v>6</v>
      </c>
      <c r="G22" s="5"/>
      <c r="I22">
        <f t="shared" si="2"/>
        <v>0</v>
      </c>
    </row>
    <row r="23" spans="1:9" x14ac:dyDescent="0.3">
      <c r="D23">
        <f>D9+D11+D13+D15+D17+D19+D21</f>
        <v>14</v>
      </c>
      <c r="E23">
        <f t="shared" ref="E23:F23" si="4">E9+E11+E13+E15+E17+E19+E21</f>
        <v>14</v>
      </c>
      <c r="F23">
        <f t="shared" si="4"/>
        <v>28</v>
      </c>
      <c r="G23" s="6">
        <f>G9+G11+G13+G15+G17+G19+G21</f>
        <v>29</v>
      </c>
    </row>
  </sheetData>
  <mergeCells count="18">
    <mergeCell ref="B19:B20"/>
    <mergeCell ref="B21:B22"/>
    <mergeCell ref="A15:A16"/>
    <mergeCell ref="A17:A18"/>
    <mergeCell ref="A21:A22"/>
    <mergeCell ref="A19:A20"/>
    <mergeCell ref="B17:B18"/>
    <mergeCell ref="A9:A14"/>
    <mergeCell ref="B13:B14"/>
    <mergeCell ref="B11:B12"/>
    <mergeCell ref="B9:B10"/>
    <mergeCell ref="B15:B16"/>
    <mergeCell ref="G4:G6"/>
    <mergeCell ref="B5:B8"/>
    <mergeCell ref="A5:A8"/>
    <mergeCell ref="A4:C4"/>
    <mergeCell ref="D4:F4"/>
    <mergeCell ref="C5:C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기관추천(장애인)</vt:lpstr>
      <vt:lpstr>기관추천(공통)</vt:lpstr>
      <vt:lpstr>Sheet2</vt:lpstr>
      <vt:lpstr>Sheet3</vt:lpstr>
      <vt:lpstr>Sheet1</vt:lpstr>
      <vt:lpstr>'기관추천(공통)'!Print_Area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ST1202</dc:creator>
  <cp:lastModifiedBy>user</cp:lastModifiedBy>
  <cp:lastPrinted>2020-04-20T00:36:14Z</cp:lastPrinted>
  <dcterms:created xsi:type="dcterms:W3CDTF">2020-04-14T06:16:03Z</dcterms:created>
  <dcterms:modified xsi:type="dcterms:W3CDTF">2020-04-21T02:15:32Z</dcterms:modified>
</cp:coreProperties>
</file>