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615" yWindow="-135" windowWidth="13575" windowHeight="5535" tabRatio="838" activeTab="1"/>
  </bookViews>
  <sheets>
    <sheet name="작성요령" sheetId="3" r:id="rId1"/>
    <sheet name="순위부" sheetId="10" r:id="rId2"/>
    <sheet name="배점기준" sheetId="2" r:id="rId3"/>
  </sheets>
  <externalReferences>
    <externalReference r:id="rId4"/>
  </externalReferences>
  <definedNames>
    <definedName name="_xlnm.Print_Area" localSheetId="0">작성요령!$A$1:$I$25</definedName>
    <definedName name="_xlnm.Print_Titles" localSheetId="1">순위부!$1:$3</definedName>
  </definedNames>
  <calcPr calcId="125725"/>
</workbook>
</file>

<file path=xl/calcChain.xml><?xml version="1.0" encoding="utf-8"?>
<calcChain xmlns="http://schemas.openxmlformats.org/spreadsheetml/2006/main">
  <c r="R8" i="10"/>
  <c r="X8" s="1"/>
  <c r="Y8" s="1"/>
  <c r="S8"/>
  <c r="T8"/>
  <c r="U8"/>
  <c r="V8"/>
  <c r="W8"/>
  <c r="R9"/>
  <c r="X9" s="1"/>
  <c r="Y9" s="1"/>
  <c r="S9"/>
  <c r="T9"/>
  <c r="U9"/>
  <c r="V9"/>
  <c r="W9"/>
  <c r="R10"/>
  <c r="X10" s="1"/>
  <c r="Y10" s="1"/>
  <c r="S10"/>
  <c r="T10"/>
  <c r="U10"/>
  <c r="V10"/>
  <c r="W10"/>
  <c r="R11"/>
  <c r="X11" s="1"/>
  <c r="Y11" s="1"/>
  <c r="S11"/>
  <c r="T11"/>
  <c r="U11"/>
  <c r="V11"/>
  <c r="W11"/>
  <c r="R12"/>
  <c r="S12"/>
  <c r="T12"/>
  <c r="U12"/>
  <c r="V12"/>
  <c r="W12"/>
  <c r="X12"/>
  <c r="Y12" s="1"/>
  <c r="R13"/>
  <c r="S13"/>
  <c r="T13"/>
  <c r="U13"/>
  <c r="V13"/>
  <c r="W13"/>
  <c r="X13"/>
  <c r="Y13" s="1"/>
  <c r="R14"/>
  <c r="X14" s="1"/>
  <c r="Y14" s="1"/>
  <c r="S14"/>
  <c r="T14"/>
  <c r="U14"/>
  <c r="V14"/>
  <c r="W14"/>
  <c r="R15"/>
  <c r="S15"/>
  <c r="T15"/>
  <c r="U15"/>
  <c r="V15"/>
  <c r="W15"/>
  <c r="X15"/>
  <c r="Y15" s="1"/>
  <c r="R4"/>
  <c r="S4"/>
  <c r="T4"/>
  <c r="U4"/>
  <c r="V4"/>
  <c r="W4"/>
  <c r="R5"/>
  <c r="S5"/>
  <c r="T5"/>
  <c r="U5"/>
  <c r="V5"/>
  <c r="W5"/>
  <c r="X4" l="1"/>
  <c r="X5"/>
  <c r="R6" l="1"/>
  <c r="S6"/>
  <c r="T6"/>
  <c r="U6"/>
  <c r="V6"/>
  <c r="W6"/>
  <c r="R7"/>
  <c r="S7"/>
  <c r="T7"/>
  <c r="U7"/>
  <c r="V7"/>
  <c r="W7"/>
  <c r="X7" l="1"/>
  <c r="X6"/>
  <c r="Y6" s="1"/>
  <c r="Y7" l="1"/>
</calcChain>
</file>

<file path=xl/sharedStrings.xml><?xml version="1.0" encoding="utf-8"?>
<sst xmlns="http://schemas.openxmlformats.org/spreadsheetml/2006/main" count="93" uniqueCount="78">
  <si>
    <t>점수</t>
    <phoneticPr fontId="1" type="noConversion"/>
  </si>
  <si>
    <t>점수</t>
    <phoneticPr fontId="1" type="noConversion"/>
  </si>
  <si>
    <t>점수</t>
  </si>
  <si>
    <t>세대원 중 장애인 유무</t>
    <phoneticPr fontId="1" type="noConversion"/>
  </si>
  <si>
    <r>
      <t xml:space="preserve">    1. 반드시 지정된(엑셀) 서식에 반드시 작성하고, 글씨체, 형식(수정,삽입,삭제), 수식 등은 </t>
    </r>
    <r>
      <rPr>
        <sz val="11"/>
        <color indexed="10"/>
        <rFont val="돋움"/>
        <family val="3"/>
        <charset val="129"/>
      </rPr>
      <t>변경하지 않습니다</t>
    </r>
    <r>
      <rPr>
        <sz val="11"/>
        <rFont val="돋움"/>
        <family val="3"/>
        <charset val="129"/>
      </rPr>
      <t>.</t>
    </r>
    <phoneticPr fontId="1" type="noConversion"/>
  </si>
  <si>
    <r>
      <t xml:space="preserve">    4. 신청서, 장애인증명서, 주민등록 등.초본, 무주택기간 증빙서류 등에 대한 </t>
    </r>
    <r>
      <rPr>
        <sz val="11"/>
        <color indexed="10"/>
        <rFont val="돋움"/>
        <family val="3"/>
        <charset val="129"/>
      </rPr>
      <t>검토, 확인 후 순위부 작성.</t>
    </r>
    <phoneticPr fontId="1" type="noConversion"/>
  </si>
  <si>
    <r>
      <t xml:space="preserve">         </t>
    </r>
    <r>
      <rPr>
        <sz val="11"/>
        <color indexed="10"/>
        <rFont val="돋움"/>
        <family val="3"/>
        <charset val="129"/>
      </rPr>
      <t>(향후 순위 변동에 따른 피해자 발생 최소화)</t>
    </r>
    <phoneticPr fontId="1" type="noConversion"/>
  </si>
  <si>
    <r>
      <t xml:space="preserve"> </t>
    </r>
    <r>
      <rPr>
        <b/>
        <sz val="14"/>
        <color indexed="10"/>
        <rFont val="HY크리스탈M"/>
        <family val="1"/>
        <charset val="129"/>
      </rPr>
      <t>○ 작성요령</t>
    </r>
    <phoneticPr fontId="1" type="noConversion"/>
  </si>
  <si>
    <t>장애등급</t>
    <phoneticPr fontId="1" type="noConversion"/>
  </si>
  <si>
    <t>1년미만</t>
    <phoneticPr fontId="1" type="noConversion"/>
  </si>
  <si>
    <t>5년이상</t>
    <phoneticPr fontId="1" type="noConversion"/>
  </si>
  <si>
    <t>2인이상</t>
    <phoneticPr fontId="1" type="noConversion"/>
  </si>
  <si>
    <t>5인이상</t>
    <phoneticPr fontId="1" type="noConversion"/>
  </si>
  <si>
    <t>65세이상인장애인유무</t>
    <phoneticPr fontId="1" type="noConversion"/>
  </si>
  <si>
    <t>유</t>
    <phoneticPr fontId="1" type="noConversion"/>
  </si>
  <si>
    <t>세대원 구성</t>
    <phoneticPr fontId="1" type="noConversion"/>
  </si>
  <si>
    <t>단독세대</t>
    <phoneticPr fontId="1" type="noConversion"/>
  </si>
  <si>
    <t>무주택기간</t>
    <phoneticPr fontId="1" type="noConversion"/>
  </si>
  <si>
    <t>인천시 연속 거주지 기간</t>
    <phoneticPr fontId="1" type="noConversion"/>
  </si>
  <si>
    <t>연번</t>
    <phoneticPr fontId="1" type="noConversion"/>
  </si>
  <si>
    <t>군·구명</t>
    <phoneticPr fontId="1" type="noConversion"/>
  </si>
  <si>
    <t>성명</t>
    <phoneticPr fontId="1" type="noConversion"/>
  </si>
  <si>
    <t>종합
점수</t>
    <phoneticPr fontId="1" type="noConversion"/>
  </si>
  <si>
    <t>순위</t>
    <phoneticPr fontId="1" type="noConversion"/>
  </si>
  <si>
    <t>장애등록일</t>
    <phoneticPr fontId="1" type="noConversion"/>
  </si>
  <si>
    <t>예시)</t>
    <phoneticPr fontId="1" type="noConversion"/>
  </si>
  <si>
    <t>74A</t>
    <phoneticPr fontId="1" type="noConversion"/>
  </si>
  <si>
    <t>○○구</t>
    <phoneticPr fontId="1" type="noConversion"/>
  </si>
  <si>
    <t>유</t>
    <phoneticPr fontId="1" type="noConversion"/>
  </si>
  <si>
    <t>□□□</t>
    <phoneticPr fontId="17" type="noConversion"/>
  </si>
  <si>
    <t>주     민
등록번호</t>
    <phoneticPr fontId="1" type="noConversion"/>
  </si>
  <si>
    <t>☆☆☆</t>
    <phoneticPr fontId="17" type="noConversion"/>
  </si>
  <si>
    <r>
      <t>인천광역시 ○○구 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28, △동 ▽▽호 (■■동, ◁◁아파트)</t>
    </r>
    <phoneticPr fontId="1" type="noConversion"/>
  </si>
  <si>
    <t>010-2345-6789</t>
    <phoneticPr fontId="1" type="noConversion"/>
  </si>
  <si>
    <t>2012.06.27</t>
    <phoneticPr fontId="1" type="noConversion"/>
  </si>
  <si>
    <r>
      <t xml:space="preserve">
무주택
기   간
</t>
    </r>
    <r>
      <rPr>
        <sz val="10"/>
        <color indexed="12"/>
        <rFont val="맑은 고딕"/>
        <family val="3"/>
        <charset val="129"/>
        <scheme val="minor"/>
      </rPr>
      <t>(0~10)</t>
    </r>
    <phoneticPr fontId="1" type="noConversion"/>
  </si>
  <si>
    <r>
      <t xml:space="preserve">
65세이상
장애인 유무
(본인미포함)
</t>
    </r>
    <r>
      <rPr>
        <sz val="10"/>
        <color indexed="12"/>
        <rFont val="맑은 고딕"/>
        <family val="3"/>
        <charset val="129"/>
        <scheme val="minor"/>
      </rPr>
      <t>(0, 유)</t>
    </r>
    <phoneticPr fontId="1" type="noConversion"/>
  </si>
  <si>
    <t xml:space="preserve">
장애
등급
</t>
    <phoneticPr fontId="1" type="noConversion"/>
  </si>
  <si>
    <t>신청
형별(㎡)</t>
    <phoneticPr fontId="1" type="noConversion"/>
  </si>
  <si>
    <r>
      <t xml:space="preserve">
장애
등급
</t>
    </r>
    <r>
      <rPr>
        <sz val="10"/>
        <color indexed="12"/>
        <rFont val="맑은 고딕"/>
        <family val="3"/>
        <charset val="129"/>
        <scheme val="minor"/>
      </rPr>
      <t>(1~6)</t>
    </r>
    <phoneticPr fontId="1" type="noConversion"/>
  </si>
  <si>
    <r>
      <t xml:space="preserve">
인천시
연속 
거주 
기간
</t>
    </r>
    <r>
      <rPr>
        <sz val="10"/>
        <color indexed="12"/>
        <rFont val="맑은 고딕"/>
        <family val="3"/>
        <charset val="129"/>
        <scheme val="minor"/>
      </rPr>
      <t>(0~5)</t>
    </r>
    <phoneticPr fontId="1" type="noConversion"/>
  </si>
  <si>
    <t xml:space="preserve">
인천시
연속 
거주 
기간
</t>
    <phoneticPr fontId="1" type="noConversion"/>
  </si>
  <si>
    <t>2005.05.25</t>
    <phoneticPr fontId="1" type="noConversion"/>
  </si>
  <si>
    <r>
      <t xml:space="preserve">
세대원
구성
</t>
    </r>
    <r>
      <rPr>
        <sz val="10"/>
        <color indexed="12"/>
        <rFont val="맑은 고딕"/>
        <family val="3"/>
        <charset val="129"/>
        <scheme val="minor"/>
      </rPr>
      <t>(1~5</t>
    </r>
    <r>
      <rPr>
        <sz val="10"/>
        <rFont val="맑은 고딕"/>
        <family val="3"/>
        <charset val="129"/>
        <scheme val="minor"/>
      </rPr>
      <t>)</t>
    </r>
    <phoneticPr fontId="1" type="noConversion"/>
  </si>
  <si>
    <t>2002.12.23</t>
    <phoneticPr fontId="1" type="noConversion"/>
  </si>
  <si>
    <t>2004.09.24</t>
    <phoneticPr fontId="1" type="noConversion"/>
  </si>
  <si>
    <t>연락처</t>
    <phoneticPr fontId="1" type="noConversion"/>
  </si>
  <si>
    <r>
      <t>인천광역시 ○○구 ☆☆☆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107, ▲동 ♡♡♡호 (◆◆동, ▷▷아파트)</t>
    </r>
    <phoneticPr fontId="1" type="noConversion"/>
  </si>
  <si>
    <t>010-1234-5678
070-2345-6789</t>
    <phoneticPr fontId="1" type="noConversion"/>
  </si>
  <si>
    <r>
      <t xml:space="preserve">인천시
전입일자
(광역시 출범: </t>
    </r>
    <r>
      <rPr>
        <sz val="10"/>
        <color rgb="FF0000FF"/>
        <rFont val="맑은 고딕"/>
        <family val="3"/>
        <charset val="129"/>
        <scheme val="minor"/>
      </rPr>
      <t>1995.03.01일 기준</t>
    </r>
    <phoneticPr fontId="1" type="noConversion"/>
  </si>
  <si>
    <t>* 배점, 종합점수,순위의 수식 절대 변경 불가</t>
    <phoneticPr fontId="1" type="noConversion"/>
  </si>
  <si>
    <t>미혼</t>
  </si>
  <si>
    <t>혼인
유무</t>
    <phoneticPr fontId="1" type="noConversion"/>
  </si>
  <si>
    <r>
      <t xml:space="preserve">    2. 입력할 시트는 순위부 (</t>
    </r>
    <r>
      <rPr>
        <sz val="11"/>
        <color indexed="17"/>
        <rFont val="돋움"/>
        <family val="3"/>
        <charset val="129"/>
      </rPr>
      <t>연두색 탭 시트</t>
    </r>
    <r>
      <rPr>
        <sz val="11"/>
        <rFont val="돋움"/>
        <family val="3"/>
        <charset val="129"/>
      </rPr>
      <t>) 입니다.</t>
    </r>
    <phoneticPr fontId="1" type="noConversion"/>
  </si>
  <si>
    <t>선택</t>
  </si>
  <si>
    <t>주       소
(도로명주소)</t>
    <phoneticPr fontId="1" type="noConversion"/>
  </si>
  <si>
    <r>
      <t xml:space="preserve">
세대원중 
장애인 유무
(본인미포함)
</t>
    </r>
    <r>
      <rPr>
        <sz val="10"/>
        <color indexed="12"/>
        <rFont val="맑은 고딕"/>
        <family val="3"/>
        <charset val="129"/>
        <scheme val="minor"/>
      </rPr>
      <t>(0~2)</t>
    </r>
    <phoneticPr fontId="1" type="noConversion"/>
  </si>
  <si>
    <t>세대원
(성명 주민등록번호 관계)</t>
    <phoneticPr fontId="1" type="noConversion"/>
  </si>
  <si>
    <t>기혼(동일세대)</t>
  </si>
  <si>
    <t>선택</t>
    <phoneticPr fontId="1" type="noConversion"/>
  </si>
  <si>
    <t>미혼</t>
    <phoneticPr fontId="1" type="noConversion"/>
  </si>
  <si>
    <t>기혼(동일세대)</t>
    <phoneticPr fontId="1" type="noConversion"/>
  </si>
  <si>
    <t>기혼(분리세대)</t>
    <phoneticPr fontId="1" type="noConversion"/>
  </si>
  <si>
    <t>이혼</t>
    <phoneticPr fontId="1" type="noConversion"/>
  </si>
  <si>
    <t xml:space="preserve">
65세이상
장애인 
유무
(본인
미포함)</t>
    <phoneticPr fontId="1" type="noConversion"/>
  </si>
  <si>
    <t xml:space="preserve">
세대원중 
장애인 
유무
(본인
미포함)</t>
    <phoneticPr fontId="1" type="noConversion"/>
  </si>
  <si>
    <t xml:space="preserve">
무
주
택
기
간</t>
    <phoneticPr fontId="1" type="noConversion"/>
  </si>
  <si>
    <r>
      <t xml:space="preserve">
세
대
원
구
성
</t>
    </r>
    <r>
      <rPr>
        <sz val="10"/>
        <color indexed="12"/>
        <rFont val="맑은 고딕"/>
        <family val="3"/>
        <charset val="129"/>
        <scheme val="minor"/>
      </rPr>
      <t/>
    </r>
    <phoneticPr fontId="1" type="noConversion"/>
  </si>
  <si>
    <t xml:space="preserve">선택 </t>
    <phoneticPr fontId="1" type="noConversion"/>
  </si>
  <si>
    <t>O</t>
    <phoneticPr fontId="1" type="noConversion"/>
  </si>
  <si>
    <t>X</t>
    <phoneticPr fontId="1" type="noConversion"/>
  </si>
  <si>
    <t>인천시 장애인 공동주택 특별공급 알선 우선 순위부</t>
    <phoneticPr fontId="1" type="noConversion"/>
  </si>
  <si>
    <r>
      <t xml:space="preserve">    3. 순위조건( </t>
    </r>
    <r>
      <rPr>
        <sz val="11"/>
        <color indexed="10"/>
        <rFont val="돋움"/>
        <family val="3"/>
        <charset val="129"/>
      </rPr>
      <t xml:space="preserve">붉은색 시트 </t>
    </r>
    <r>
      <rPr>
        <sz val="11"/>
        <rFont val="돋움"/>
        <family val="3"/>
        <charset val="129"/>
      </rPr>
      <t>) 수정 및 변경 절대 불가.</t>
    </r>
    <phoneticPr fontId="1" type="noConversion"/>
  </si>
  <si>
    <t>111111-1111111</t>
    <phoneticPr fontId="1" type="noConversion"/>
  </si>
  <si>
    <t>222222-2222222</t>
    <phoneticPr fontId="1" type="noConversion"/>
  </si>
  <si>
    <t>갑순이 333333-3333333 처</t>
    <phoneticPr fontId="1" type="noConversion"/>
  </si>
  <si>
    <t>홍길동 444444-4444444 조부
홍국영 555555-5555555   부
김우아 666666-6666666   모</t>
    <phoneticPr fontId="1" type="noConversion"/>
  </si>
  <si>
    <t>[신청지역: 인천 가정지구 5BL 호반베르디움 (분양)]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</si>
</sst>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######\-#######"/>
  </numFmts>
  <fonts count="25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4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17"/>
      <name val="돋움"/>
      <family val="3"/>
      <charset val="129"/>
    </font>
    <font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sz val="11"/>
      <color indexed="43"/>
      <name val="돋움"/>
      <family val="3"/>
      <charset val="129"/>
    </font>
    <font>
      <b/>
      <sz val="14"/>
      <color indexed="10"/>
      <name val="HY크리스탈M"/>
      <family val="1"/>
      <charset val="129"/>
    </font>
    <font>
      <sz val="11"/>
      <name val="HY헤드라인M"/>
      <family val="1"/>
      <charset val="129"/>
    </font>
    <font>
      <b/>
      <sz val="20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indexed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10"/>
      <name val="맑은 고딕"/>
      <family val="3"/>
      <charset val="129"/>
      <scheme val="minor"/>
    </font>
    <font>
      <sz val="1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76" fontId="0" fillId="0" borderId="1" xfId="0" applyNumberFormat="1" applyBorder="1"/>
    <xf numFmtId="0" fontId="0" fillId="0" borderId="1" xfId="0" applyBorder="1" applyAlignment="1">
      <alignment horizontal="right"/>
    </xf>
    <xf numFmtId="176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2" borderId="1" xfId="0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0" fillId="3" borderId="0" xfId="0" applyFill="1"/>
    <xf numFmtId="0" fontId="8" fillId="3" borderId="0" xfId="0" applyFont="1" applyFill="1"/>
    <xf numFmtId="0" fontId="3" fillId="3" borderId="0" xfId="0" applyFont="1" applyFill="1"/>
    <xf numFmtId="0" fontId="7" fillId="3" borderId="0" xfId="0" applyFont="1" applyFill="1"/>
    <xf numFmtId="0" fontId="6" fillId="3" borderId="0" xfId="0" applyFont="1" applyFill="1"/>
    <xf numFmtId="0" fontId="10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77" fontId="12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177" fontId="0" fillId="0" borderId="0" xfId="0" applyNumberFormat="1" applyAlignment="1">
      <alignment horizontal="center" vertical="center" wrapText="1"/>
    </xf>
    <xf numFmtId="177" fontId="15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3" xfId="0" applyFont="1" applyFill="1" applyBorder="1" applyAlignment="1">
      <alignment vertical="center" wrapText="1"/>
    </xf>
    <xf numFmtId="177" fontId="12" fillId="0" borderId="1" xfId="0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177" fontId="2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3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CCFFCC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</xdr:row>
      <xdr:rowOff>0</xdr:rowOff>
    </xdr:from>
    <xdr:to>
      <xdr:col>16</xdr:col>
      <xdr:colOff>464343</xdr:colOff>
      <xdr:row>2</xdr:row>
      <xdr:rowOff>419100</xdr:rowOff>
    </xdr:to>
    <xdr:sp macro="" textlink="">
      <xdr:nvSpPr>
        <xdr:cNvPr id="14337" name="Text Box 1"/>
        <xdr:cNvSpPr txBox="1">
          <a:spLocks noChangeArrowheads="1"/>
        </xdr:cNvSpPr>
      </xdr:nvSpPr>
      <xdr:spPr bwMode="auto">
        <a:xfrm>
          <a:off x="6929438" y="904875"/>
          <a:ext cx="3357561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"/>
              <a:ea typeface="돋움"/>
            </a:rPr>
            <a:t>구     분</a:t>
          </a: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입력해야할 값임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</xdr:txBody>
    </xdr:sp>
    <xdr:clientData/>
  </xdr:twoCellAnchor>
  <xdr:twoCellAnchor>
    <xdr:from>
      <xdr:col>17</xdr:col>
      <xdr:colOff>0</xdr:colOff>
      <xdr:row>1</xdr:row>
      <xdr:rowOff>404811</xdr:rowOff>
    </xdr:from>
    <xdr:to>
      <xdr:col>23</xdr:col>
      <xdr:colOff>0</xdr:colOff>
      <xdr:row>2</xdr:row>
      <xdr:rowOff>416719</xdr:rowOff>
    </xdr:to>
    <xdr:sp macro="" textlink="">
      <xdr:nvSpPr>
        <xdr:cNvPr id="14338" name="Text Box 2"/>
        <xdr:cNvSpPr txBox="1">
          <a:spLocks noChangeArrowheads="1"/>
        </xdr:cNvSpPr>
      </xdr:nvSpPr>
      <xdr:spPr bwMode="auto">
        <a:xfrm>
          <a:off x="11334750" y="904874"/>
          <a:ext cx="4441031" cy="41672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0" anchor="t" upright="1"/>
        <a:lstStyle/>
        <a:p>
          <a:pPr algn="ctr" rtl="0">
            <a:defRPr sz="1000"/>
          </a:pPr>
          <a:r>
            <a:rPr lang="ko-KR" altLang="en-US" sz="1100" b="0" i="0" strike="noStrike">
              <a:solidFill>
                <a:srgbClr val="FF0000"/>
              </a:solidFill>
              <a:latin typeface="돋움"/>
              <a:ea typeface="돋움"/>
            </a:rPr>
            <a:t>배    점</a:t>
          </a: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23</xdr:col>
      <xdr:colOff>0</xdr:colOff>
      <xdr:row>2</xdr:row>
      <xdr:rowOff>419100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7536656" y="904875"/>
          <a:ext cx="4024313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23</xdr:col>
      <xdr:colOff>0</xdr:colOff>
      <xdr:row>2</xdr:row>
      <xdr:rowOff>419100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8048625" y="904875"/>
          <a:ext cx="4024313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Nanum%20Technologies\SmartFlow%20OSE2\temp\&#51217;&#49688;&#48512;%20&#48143;%20&#50864;&#49440;&#49692;&#50948;&#48512;%201&#4851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작성요령"/>
      <sheetName val="접수부"/>
      <sheetName val="우선순위부(공공분양) (113)"/>
      <sheetName val="순위조건"/>
    </sheetNames>
    <sheetDataSet>
      <sheetData sheetId="0" refreshError="1"/>
      <sheetData sheetId="1" refreshError="1"/>
      <sheetData sheetId="2" refreshError="1"/>
      <sheetData sheetId="3" refreshError="1">
        <row r="3">
          <cell r="B3" t="str">
            <v>등급</v>
          </cell>
          <cell r="C3" t="str">
            <v>점수</v>
          </cell>
        </row>
        <row r="4">
          <cell r="B4">
            <v>1</v>
          </cell>
          <cell r="C4">
            <v>20</v>
          </cell>
        </row>
        <row r="5">
          <cell r="B5">
            <v>2</v>
          </cell>
          <cell r="C5">
            <v>18</v>
          </cell>
        </row>
        <row r="6">
          <cell r="B6">
            <v>3</v>
          </cell>
          <cell r="C6">
            <v>16</v>
          </cell>
        </row>
        <row r="7">
          <cell r="B7">
            <v>4</v>
          </cell>
          <cell r="C7">
            <v>9</v>
          </cell>
        </row>
        <row r="8">
          <cell r="B8">
            <v>5</v>
          </cell>
          <cell r="C8">
            <v>7</v>
          </cell>
        </row>
        <row r="9">
          <cell r="B9">
            <v>6</v>
          </cell>
          <cell r="C9">
            <v>5</v>
          </cell>
        </row>
        <row r="11">
          <cell r="B11" t="str">
            <v>세대원수</v>
          </cell>
          <cell r="C11" t="str">
            <v>점수</v>
          </cell>
        </row>
        <row r="12">
          <cell r="B12">
            <v>1</v>
          </cell>
          <cell r="C12">
            <v>4</v>
          </cell>
        </row>
        <row r="13">
          <cell r="B13">
            <v>2</v>
          </cell>
          <cell r="C13">
            <v>8</v>
          </cell>
        </row>
        <row r="14">
          <cell r="B14">
            <v>3</v>
          </cell>
          <cell r="C14">
            <v>12</v>
          </cell>
        </row>
        <row r="15">
          <cell r="B15">
            <v>4</v>
          </cell>
          <cell r="C15">
            <v>16</v>
          </cell>
        </row>
        <row r="16">
          <cell r="B16">
            <v>5</v>
          </cell>
          <cell r="C16">
            <v>20</v>
          </cell>
        </row>
        <row r="18">
          <cell r="B18" t="str">
            <v>무주택기간</v>
          </cell>
          <cell r="C18" t="str">
            <v>점수</v>
          </cell>
        </row>
        <row r="19">
          <cell r="B19">
            <v>0</v>
          </cell>
          <cell r="C19">
            <v>0</v>
          </cell>
        </row>
        <row r="20">
          <cell r="B20">
            <v>2</v>
          </cell>
          <cell r="C20">
            <v>2</v>
          </cell>
        </row>
        <row r="21">
          <cell r="B21">
            <v>4</v>
          </cell>
          <cell r="C21">
            <v>5</v>
          </cell>
        </row>
        <row r="22">
          <cell r="B22">
            <v>6</v>
          </cell>
          <cell r="C22">
            <v>10</v>
          </cell>
        </row>
        <row r="23">
          <cell r="B23">
            <v>8</v>
          </cell>
          <cell r="C23">
            <v>20</v>
          </cell>
        </row>
        <row r="24">
          <cell r="B24">
            <v>10</v>
          </cell>
          <cell r="C24">
            <v>30</v>
          </cell>
        </row>
        <row r="25">
          <cell r="B25">
            <v>12</v>
          </cell>
          <cell r="C25">
            <v>30</v>
          </cell>
        </row>
        <row r="26">
          <cell r="B26">
            <v>14</v>
          </cell>
          <cell r="C26">
            <v>30</v>
          </cell>
        </row>
        <row r="28">
          <cell r="B28" t="str">
            <v>세대원 중 장애인 유무</v>
          </cell>
          <cell r="C28" t="str">
            <v>점수</v>
          </cell>
        </row>
        <row r="29">
          <cell r="B29">
            <v>0</v>
          </cell>
          <cell r="C29">
            <v>0</v>
          </cell>
        </row>
        <row r="30">
          <cell r="B30">
            <v>1</v>
          </cell>
          <cell r="C30">
            <v>5</v>
          </cell>
        </row>
        <row r="31">
          <cell r="B31">
            <v>2</v>
          </cell>
          <cell r="C31">
            <v>10</v>
          </cell>
        </row>
        <row r="33">
          <cell r="B33" t="str">
            <v>특별공급 해당거주지 기간</v>
          </cell>
          <cell r="C33" t="str">
            <v>점수</v>
          </cell>
        </row>
        <row r="34">
          <cell r="B34">
            <v>0</v>
          </cell>
          <cell r="C34">
            <v>0</v>
          </cell>
        </row>
        <row r="35">
          <cell r="B35">
            <v>1</v>
          </cell>
          <cell r="C35">
            <v>3</v>
          </cell>
        </row>
        <row r="36">
          <cell r="B36">
            <v>2</v>
          </cell>
          <cell r="C36">
            <v>6</v>
          </cell>
        </row>
        <row r="37">
          <cell r="B37">
            <v>3</v>
          </cell>
          <cell r="C37">
            <v>9</v>
          </cell>
        </row>
        <row r="38">
          <cell r="B38">
            <v>4</v>
          </cell>
          <cell r="C38">
            <v>12</v>
          </cell>
        </row>
        <row r="39">
          <cell r="B39">
            <v>5</v>
          </cell>
          <cell r="C39">
            <v>15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22"/>
  </sheetPr>
  <dimension ref="A1:I25"/>
  <sheetViews>
    <sheetView view="pageBreakPreview" zoomScaleNormal="100" workbookViewId="0"/>
  </sheetViews>
  <sheetFormatPr defaultRowHeight="13.5"/>
  <cols>
    <col min="8" max="8" width="10.88671875" customWidth="1"/>
    <col min="9" max="9" width="15.109375" customWidth="1"/>
  </cols>
  <sheetData>
    <row r="1" spans="1:9">
      <c r="A1" s="13"/>
      <c r="B1" s="13"/>
      <c r="C1" s="13"/>
      <c r="D1" s="13"/>
      <c r="E1" s="13"/>
      <c r="F1" s="13"/>
      <c r="G1" s="13"/>
      <c r="H1" s="13"/>
      <c r="I1" s="14"/>
    </row>
    <row r="2" spans="1:9" ht="18.75">
      <c r="A2" s="15" t="s">
        <v>7</v>
      </c>
      <c r="B2" s="13"/>
      <c r="C2" s="13"/>
      <c r="D2" s="13"/>
      <c r="E2" s="13"/>
      <c r="F2" s="13"/>
      <c r="G2" s="13"/>
      <c r="H2" s="13"/>
      <c r="I2" s="14"/>
    </row>
    <row r="3" spans="1:9">
      <c r="A3" s="16" t="s">
        <v>4</v>
      </c>
      <c r="B3" s="13"/>
      <c r="C3" s="13"/>
      <c r="D3" s="13"/>
      <c r="E3" s="13"/>
      <c r="F3" s="13"/>
      <c r="G3" s="13"/>
      <c r="H3" s="13"/>
      <c r="I3" s="14"/>
    </row>
    <row r="4" spans="1:9">
      <c r="A4" s="16"/>
      <c r="B4" s="13"/>
      <c r="C4" s="13"/>
      <c r="D4" s="13"/>
      <c r="E4" s="13"/>
      <c r="F4" s="13"/>
      <c r="G4" s="13"/>
      <c r="H4" s="13"/>
      <c r="I4" s="14"/>
    </row>
    <row r="5" spans="1:9">
      <c r="A5" s="13" t="s">
        <v>53</v>
      </c>
      <c r="B5" s="13"/>
      <c r="C5" s="13"/>
      <c r="D5" s="13"/>
      <c r="E5" s="13"/>
      <c r="F5" s="13"/>
      <c r="G5" s="13"/>
      <c r="H5" s="13"/>
      <c r="I5" s="14"/>
    </row>
    <row r="6" spans="1:9">
      <c r="A6" s="13"/>
      <c r="B6" s="13"/>
      <c r="C6" s="13"/>
      <c r="D6" s="13"/>
      <c r="E6" s="13"/>
      <c r="F6" s="13"/>
      <c r="G6" s="13"/>
      <c r="H6" s="13"/>
      <c r="I6" s="14"/>
    </row>
    <row r="7" spans="1:9">
      <c r="A7" s="13" t="s">
        <v>72</v>
      </c>
      <c r="B7" s="13"/>
      <c r="C7" s="13"/>
      <c r="D7" s="13"/>
      <c r="E7" s="13"/>
      <c r="F7" s="13"/>
      <c r="G7" s="13"/>
      <c r="H7" s="13"/>
      <c r="I7" s="14"/>
    </row>
    <row r="8" spans="1:9">
      <c r="A8" s="13"/>
      <c r="B8" s="13"/>
      <c r="C8" s="13"/>
      <c r="D8" s="13"/>
      <c r="E8" s="13"/>
      <c r="F8" s="13"/>
      <c r="G8" s="13"/>
      <c r="H8" s="13"/>
      <c r="I8" s="14"/>
    </row>
    <row r="9" spans="1:9">
      <c r="A9" s="17" t="s">
        <v>5</v>
      </c>
      <c r="B9" s="13"/>
      <c r="C9" s="13"/>
      <c r="D9" s="13"/>
      <c r="E9" s="13"/>
      <c r="F9" s="13"/>
      <c r="G9" s="13"/>
      <c r="H9" s="13"/>
      <c r="I9" s="14"/>
    </row>
    <row r="10" spans="1:9">
      <c r="A10" s="17" t="s">
        <v>6</v>
      </c>
      <c r="B10" s="13"/>
      <c r="C10" s="13"/>
      <c r="D10" s="13"/>
      <c r="E10" s="13"/>
      <c r="F10" s="13"/>
      <c r="G10" s="13"/>
      <c r="H10" s="13"/>
      <c r="I10" s="14"/>
    </row>
    <row r="11" spans="1:9">
      <c r="A11" s="13"/>
      <c r="B11" s="13"/>
      <c r="C11" s="13"/>
      <c r="D11" s="13"/>
      <c r="E11" s="13"/>
      <c r="F11" s="13"/>
      <c r="G11" s="13"/>
      <c r="H11" s="13"/>
      <c r="I11" s="14"/>
    </row>
    <row r="12" spans="1:9">
      <c r="A12" s="17"/>
      <c r="B12" s="13"/>
      <c r="C12" s="13"/>
      <c r="D12" s="13"/>
      <c r="E12" s="13"/>
      <c r="F12" s="13"/>
      <c r="G12" s="13"/>
      <c r="H12" s="13"/>
      <c r="I12" s="14"/>
    </row>
    <row r="13" spans="1:9">
      <c r="A13" s="13"/>
      <c r="B13" s="13"/>
      <c r="C13" s="13"/>
      <c r="D13" s="13"/>
      <c r="E13" s="13"/>
      <c r="F13" s="13"/>
      <c r="G13" s="13"/>
      <c r="H13" s="13"/>
      <c r="I13" s="14"/>
    </row>
    <row r="14" spans="1:9">
      <c r="A14" s="13"/>
      <c r="B14" s="13"/>
      <c r="C14" s="13"/>
      <c r="D14" s="13"/>
      <c r="E14" s="13"/>
      <c r="F14" s="13"/>
      <c r="G14" s="13"/>
      <c r="H14" s="13"/>
      <c r="I14" s="14"/>
    </row>
    <row r="15" spans="1:9">
      <c r="A15" s="13"/>
      <c r="B15" s="13"/>
      <c r="C15" s="13"/>
      <c r="D15" s="13"/>
      <c r="E15" s="13"/>
      <c r="F15" s="13"/>
      <c r="G15" s="13"/>
      <c r="H15" s="13"/>
      <c r="I15" s="14"/>
    </row>
    <row r="16" spans="1:9">
      <c r="A16" s="13"/>
      <c r="B16" s="13"/>
      <c r="C16" s="13"/>
      <c r="D16" s="13"/>
      <c r="E16" s="13"/>
      <c r="F16" s="13"/>
      <c r="G16" s="13"/>
      <c r="H16" s="13"/>
      <c r="I16" s="14"/>
    </row>
    <row r="17" spans="1:9">
      <c r="A17" s="13"/>
      <c r="B17" s="13"/>
      <c r="C17" s="13"/>
      <c r="D17" s="13"/>
      <c r="E17" s="13"/>
      <c r="F17" s="13"/>
      <c r="G17" s="13"/>
      <c r="H17" s="13"/>
      <c r="I17" s="14"/>
    </row>
    <row r="18" spans="1:9">
      <c r="A18" s="13"/>
      <c r="B18" s="13"/>
      <c r="C18" s="13"/>
      <c r="D18" s="13"/>
      <c r="E18" s="13"/>
      <c r="F18" s="13"/>
      <c r="G18" s="13"/>
      <c r="H18" s="13"/>
      <c r="I18" s="14"/>
    </row>
    <row r="19" spans="1:9">
      <c r="A19" s="13"/>
      <c r="B19" s="13"/>
      <c r="C19" s="13"/>
      <c r="D19" s="13"/>
      <c r="E19" s="13"/>
      <c r="F19" s="13"/>
      <c r="G19" s="13"/>
      <c r="H19" s="13"/>
      <c r="I19" s="14"/>
    </row>
    <row r="20" spans="1:9">
      <c r="A20" s="13"/>
      <c r="B20" s="13"/>
      <c r="C20" s="13"/>
      <c r="D20" s="13"/>
      <c r="E20" s="13"/>
      <c r="F20" s="13"/>
      <c r="G20" s="13"/>
      <c r="H20" s="13"/>
      <c r="I20" s="14"/>
    </row>
    <row r="21" spans="1:9">
      <c r="A21" s="13"/>
      <c r="B21" s="13"/>
      <c r="C21" s="13"/>
      <c r="D21" s="13"/>
      <c r="E21" s="13"/>
      <c r="F21" s="13"/>
      <c r="G21" s="13"/>
      <c r="H21" s="13"/>
      <c r="I21" s="14"/>
    </row>
    <row r="22" spans="1:9">
      <c r="A22" s="13"/>
      <c r="B22" s="13"/>
      <c r="C22" s="13"/>
      <c r="D22" s="13"/>
      <c r="E22" s="13"/>
      <c r="F22" s="13"/>
      <c r="G22" s="13"/>
      <c r="H22" s="13"/>
      <c r="I22" s="14"/>
    </row>
    <row r="23" spans="1:9">
      <c r="A23" s="13"/>
      <c r="B23" s="13"/>
      <c r="C23" s="13"/>
      <c r="D23" s="13"/>
      <c r="E23" s="13"/>
      <c r="F23" s="13"/>
      <c r="G23" s="13"/>
      <c r="H23" s="13"/>
      <c r="I23" s="14"/>
    </row>
    <row r="24" spans="1:9">
      <c r="A24" s="13"/>
      <c r="B24" s="13"/>
      <c r="C24" s="13"/>
      <c r="D24" s="13"/>
      <c r="E24" s="13"/>
      <c r="F24" s="13"/>
      <c r="G24" s="13"/>
      <c r="H24" s="13"/>
      <c r="I24" s="14"/>
    </row>
    <row r="25" spans="1:9">
      <c r="A25" s="13"/>
      <c r="B25" s="13"/>
      <c r="C25" s="13"/>
      <c r="D25" s="13"/>
      <c r="E25" s="13"/>
      <c r="F25" s="13"/>
      <c r="G25" s="13"/>
      <c r="H25" s="13"/>
      <c r="I25" s="14"/>
    </row>
  </sheetData>
  <phoneticPr fontId="1" type="noConversion"/>
  <printOptions horizontalCentered="1"/>
  <pageMargins left="0" right="0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50"/>
  </sheetPr>
  <dimension ref="A1:AB16"/>
  <sheetViews>
    <sheetView tabSelected="1" zoomScale="80" workbookViewId="0">
      <pane xSplit="4" ySplit="3" topLeftCell="E4" activePane="bottomRight" state="frozen"/>
      <selection pane="topRight" activeCell="F1" sqref="F1"/>
      <selection pane="bottomLeft" activeCell="A4" sqref="A4"/>
      <selection pane="bottomRight" sqref="A1:Y1"/>
    </sheetView>
  </sheetViews>
  <sheetFormatPr defaultRowHeight="13.5"/>
  <cols>
    <col min="1" max="1" width="4.109375" style="1" customWidth="1"/>
    <col min="2" max="2" width="5.5546875" style="1" customWidth="1"/>
    <col min="3" max="3" width="4.5546875" style="1" customWidth="1"/>
    <col min="4" max="4" width="5.21875" style="1" customWidth="1"/>
    <col min="5" max="5" width="7.88671875" style="29" customWidth="1"/>
    <col min="6" max="6" width="14" style="31" customWidth="1"/>
    <col min="7" max="7" width="11.44140625" style="1" customWidth="1"/>
    <col min="8" max="8" width="8.5546875" style="1" customWidth="1"/>
    <col min="9" max="9" width="10.33203125" style="1" customWidth="1"/>
    <col min="10" max="10" width="4.5546875" style="1" customWidth="1"/>
    <col min="11" max="11" width="21" style="1" customWidth="1"/>
    <col min="12" max="12" width="4.5546875" style="1" customWidth="1"/>
    <col min="13" max="13" width="5.21875" style="1" customWidth="1"/>
    <col min="14" max="14" width="9.21875" style="1" customWidth="1"/>
    <col min="15" max="15" width="5.5546875" style="1" customWidth="1"/>
    <col min="16" max="16" width="9.109375" style="1" customWidth="1"/>
    <col min="17" max="17" width="5.5546875" style="1" customWidth="1"/>
    <col min="18" max="18" width="4.21875" style="1" customWidth="1"/>
    <col min="19" max="19" width="3.77734375" style="1" customWidth="1"/>
    <col min="20" max="20" width="7.21875" style="1" customWidth="1"/>
    <col min="21" max="21" width="4" style="1" customWidth="1"/>
    <col min="22" max="22" width="7.21875" style="1" customWidth="1"/>
    <col min="23" max="23" width="5.33203125" style="1" customWidth="1"/>
    <col min="24" max="24" width="4.109375" style="1" customWidth="1"/>
    <col min="25" max="25" width="3.5546875" style="1" customWidth="1"/>
    <col min="26" max="26" width="8.88671875" style="1"/>
    <col min="27" max="27" width="13.6640625" style="61" hidden="1" customWidth="1"/>
    <col min="28" max="28" width="15.21875" style="1" bestFit="1" customWidth="1"/>
    <col min="29" max="16384" width="8.88671875" style="1"/>
  </cols>
  <sheetData>
    <row r="1" spans="1:28" s="18" customFormat="1" ht="39.75" customHeight="1">
      <c r="A1" s="62" t="s">
        <v>71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AA1" s="60"/>
    </row>
    <row r="2" spans="1:28" s="54" customFormat="1" ht="31.5" customHeight="1" thickBot="1">
      <c r="A2" s="52" t="s">
        <v>77</v>
      </c>
      <c r="B2" s="53"/>
      <c r="C2" s="53"/>
      <c r="E2" s="55"/>
      <c r="F2" s="56"/>
      <c r="R2" s="63" t="s">
        <v>50</v>
      </c>
      <c r="S2" s="63"/>
      <c r="T2" s="63"/>
      <c r="U2" s="63"/>
      <c r="V2" s="63"/>
      <c r="W2" s="63"/>
      <c r="X2" s="63"/>
      <c r="Y2" s="63"/>
      <c r="AA2" s="51"/>
    </row>
    <row r="3" spans="1:28" s="21" customFormat="1" ht="127.5" customHeight="1">
      <c r="A3" s="19" t="s">
        <v>19</v>
      </c>
      <c r="B3" s="20" t="s">
        <v>20</v>
      </c>
      <c r="C3" s="19" t="s">
        <v>38</v>
      </c>
      <c r="D3" s="20" t="s">
        <v>21</v>
      </c>
      <c r="E3" s="27" t="s">
        <v>30</v>
      </c>
      <c r="F3" s="19" t="s">
        <v>55</v>
      </c>
      <c r="G3" s="19" t="s">
        <v>46</v>
      </c>
      <c r="H3" s="19" t="s">
        <v>24</v>
      </c>
      <c r="I3" s="34" t="s">
        <v>49</v>
      </c>
      <c r="J3" s="19" t="s">
        <v>52</v>
      </c>
      <c r="K3" s="19" t="s">
        <v>57</v>
      </c>
      <c r="L3" s="57" t="s">
        <v>39</v>
      </c>
      <c r="M3" s="37" t="s">
        <v>35</v>
      </c>
      <c r="N3" s="37" t="s">
        <v>56</v>
      </c>
      <c r="O3" s="37" t="s">
        <v>43</v>
      </c>
      <c r="P3" s="37" t="s">
        <v>36</v>
      </c>
      <c r="Q3" s="38" t="s">
        <v>40</v>
      </c>
      <c r="R3" s="36" t="s">
        <v>37</v>
      </c>
      <c r="S3" s="19" t="s">
        <v>66</v>
      </c>
      <c r="T3" s="19" t="s">
        <v>65</v>
      </c>
      <c r="U3" s="19" t="s">
        <v>67</v>
      </c>
      <c r="V3" s="19" t="s">
        <v>64</v>
      </c>
      <c r="W3" s="19" t="s">
        <v>41</v>
      </c>
      <c r="X3" s="32" t="s">
        <v>22</v>
      </c>
      <c r="Y3" s="33" t="s">
        <v>23</v>
      </c>
      <c r="AA3" s="51"/>
    </row>
    <row r="4" spans="1:28" s="26" customFormat="1" ht="60" customHeight="1">
      <c r="A4" s="24" t="s">
        <v>25</v>
      </c>
      <c r="B4" s="25" t="s">
        <v>27</v>
      </c>
      <c r="C4" s="24" t="s">
        <v>26</v>
      </c>
      <c r="D4" s="24" t="s">
        <v>29</v>
      </c>
      <c r="E4" s="30" t="s">
        <v>73</v>
      </c>
      <c r="F4" s="28" t="s">
        <v>47</v>
      </c>
      <c r="G4" s="28" t="s">
        <v>48</v>
      </c>
      <c r="H4" s="28" t="s">
        <v>42</v>
      </c>
      <c r="I4" s="35" t="s">
        <v>44</v>
      </c>
      <c r="J4" s="24" t="s">
        <v>58</v>
      </c>
      <c r="K4" s="24" t="s">
        <v>75</v>
      </c>
      <c r="L4" s="58">
        <v>3</v>
      </c>
      <c r="M4" s="24">
        <v>5</v>
      </c>
      <c r="N4" s="24">
        <v>0</v>
      </c>
      <c r="O4" s="24">
        <v>2</v>
      </c>
      <c r="P4" s="24">
        <v>0</v>
      </c>
      <c r="Q4" s="39">
        <v>5</v>
      </c>
      <c r="R4" s="48">
        <f>VLOOKUP(L4,[1]순위조건!$B$3:$C$9,2,0)</f>
        <v>16</v>
      </c>
      <c r="S4" s="25">
        <f>VLOOKUP(M4,[1]순위조건!$B$18:$C$26,2,1)</f>
        <v>5</v>
      </c>
      <c r="T4" s="25">
        <f>VLOOKUP(N4,[1]순위조건!$B$28:$C$31,2,1)</f>
        <v>0</v>
      </c>
      <c r="U4" s="25">
        <f>VLOOKUP(O4,[1]순위조건!$B$11:$C$16,2,0)</f>
        <v>8</v>
      </c>
      <c r="V4" s="25">
        <f t="shared" ref="V4:V5" si="0">IF(P4="유",5,0)</f>
        <v>0</v>
      </c>
      <c r="W4" s="25">
        <f>VLOOKUP(Q4,[1]순위조건!$B$33:$C$39,2,0)</f>
        <v>15</v>
      </c>
      <c r="X4" s="25">
        <f t="shared" ref="X4:X5" si="1">SUM(R4:W4)</f>
        <v>44</v>
      </c>
      <c r="Y4" s="25">
        <v>2</v>
      </c>
      <c r="AA4" s="49" t="s">
        <v>59</v>
      </c>
    </row>
    <row r="5" spans="1:28" s="26" customFormat="1" ht="60" customHeight="1">
      <c r="A5" s="24" t="s">
        <v>25</v>
      </c>
      <c r="B5" s="25" t="s">
        <v>27</v>
      </c>
      <c r="C5" s="24" t="s">
        <v>26</v>
      </c>
      <c r="D5" s="24" t="s">
        <v>31</v>
      </c>
      <c r="E5" s="30" t="s">
        <v>74</v>
      </c>
      <c r="F5" s="28" t="s">
        <v>32</v>
      </c>
      <c r="G5" s="28" t="s">
        <v>33</v>
      </c>
      <c r="H5" s="28" t="s">
        <v>34</v>
      </c>
      <c r="I5" s="35" t="s">
        <v>45</v>
      </c>
      <c r="J5" s="24" t="s">
        <v>51</v>
      </c>
      <c r="K5" s="24" t="s">
        <v>76</v>
      </c>
      <c r="L5" s="58">
        <v>2</v>
      </c>
      <c r="M5" s="24">
        <v>3</v>
      </c>
      <c r="N5" s="24">
        <v>1</v>
      </c>
      <c r="O5" s="24">
        <v>4</v>
      </c>
      <c r="P5" s="24" t="s">
        <v>28</v>
      </c>
      <c r="Q5" s="39">
        <v>5</v>
      </c>
      <c r="R5" s="48">
        <f>VLOOKUP(L5,[1]순위조건!$B$3:$C$9,2,0)</f>
        <v>18</v>
      </c>
      <c r="S5" s="25">
        <f>VLOOKUP(M5,[1]순위조건!$B$18:$C$26,2,1)</f>
        <v>2</v>
      </c>
      <c r="T5" s="25">
        <f>VLOOKUP(N5,[1]순위조건!$B$28:$C$31,2,1)</f>
        <v>5</v>
      </c>
      <c r="U5" s="25">
        <f>VLOOKUP(O5,[1]순위조건!$B$11:$C$16,2,0)</f>
        <v>16</v>
      </c>
      <c r="V5" s="25">
        <f t="shared" si="0"/>
        <v>5</v>
      </c>
      <c r="W5" s="25">
        <f>VLOOKUP(Q5,[1]순위조건!$B$33:$C$39,2,0)</f>
        <v>15</v>
      </c>
      <c r="X5" s="25">
        <f t="shared" si="1"/>
        <v>61</v>
      </c>
      <c r="Y5" s="25">
        <v>1</v>
      </c>
      <c r="AA5" s="49" t="s">
        <v>60</v>
      </c>
    </row>
    <row r="6" spans="1:28" s="49" customFormat="1" ht="60" customHeight="1">
      <c r="A6" s="23">
        <v>1</v>
      </c>
      <c r="B6" s="23"/>
      <c r="C6" s="40"/>
      <c r="D6" s="23"/>
      <c r="E6" s="22"/>
      <c r="F6" s="22"/>
      <c r="G6" s="22"/>
      <c r="H6" s="22"/>
      <c r="I6" s="41"/>
      <c r="J6" s="22" t="s">
        <v>54</v>
      </c>
      <c r="K6" s="22"/>
      <c r="L6" s="59"/>
      <c r="M6" s="23"/>
      <c r="N6" s="23"/>
      <c r="O6" s="23"/>
      <c r="P6" s="23"/>
      <c r="Q6" s="42"/>
      <c r="R6" s="59" t="e">
        <f>VLOOKUP(L6,[1]순위조건!$B$3:$C$9,2,0)</f>
        <v>#N/A</v>
      </c>
      <c r="S6" s="23">
        <f>VLOOKUP(M6,[1]순위조건!$B$18:$C$26,2,1)</f>
        <v>0</v>
      </c>
      <c r="T6" s="23">
        <f>VLOOKUP(N6,[1]순위조건!$B$28:$C$31,2,1)</f>
        <v>0</v>
      </c>
      <c r="U6" s="23" t="e">
        <f>VLOOKUP(O6,[1]순위조건!$B$11:$C$16,2,0)</f>
        <v>#N/A</v>
      </c>
      <c r="V6" s="23">
        <f t="shared" ref="V6:V15" si="2">IF(P6="유",5,0)</f>
        <v>0</v>
      </c>
      <c r="W6" s="23">
        <f>VLOOKUP(Q6,[1]순위조건!$B$33:$C$39,2,0)</f>
        <v>0</v>
      </c>
      <c r="X6" s="23" t="e">
        <f t="shared" ref="X6:X15" si="3">SUM(R6:W6)</f>
        <v>#N/A</v>
      </c>
      <c r="Y6" s="23" t="e">
        <f>RANK(X6,$X$6:$X$15)</f>
        <v>#N/A</v>
      </c>
      <c r="AA6" s="49" t="s">
        <v>61</v>
      </c>
    </row>
    <row r="7" spans="1:28" s="49" customFormat="1" ht="60" customHeight="1">
      <c r="A7" s="23">
        <v>2</v>
      </c>
      <c r="B7" s="23"/>
      <c r="C7" s="40"/>
      <c r="D7" s="23"/>
      <c r="E7" s="47"/>
      <c r="F7" s="43"/>
      <c r="G7" s="43"/>
      <c r="H7" s="43"/>
      <c r="I7" s="44"/>
      <c r="J7" s="22" t="s">
        <v>54</v>
      </c>
      <c r="K7" s="43"/>
      <c r="L7" s="59"/>
      <c r="M7" s="23"/>
      <c r="N7" s="23"/>
      <c r="O7" s="23"/>
      <c r="P7" s="23"/>
      <c r="Q7" s="42"/>
      <c r="R7" s="59" t="e">
        <f>VLOOKUP(L7,[1]순위조건!$B$3:$C$9,2,0)</f>
        <v>#N/A</v>
      </c>
      <c r="S7" s="23">
        <f>VLOOKUP(M7,[1]순위조건!$B$18:$C$26,2,1)</f>
        <v>0</v>
      </c>
      <c r="T7" s="23">
        <f>VLOOKUP(N7,[1]순위조건!$B$28:$C$31,2,1)</f>
        <v>0</v>
      </c>
      <c r="U7" s="23" t="e">
        <f>VLOOKUP(O7,[1]순위조건!$B$11:$C$16,2,0)</f>
        <v>#N/A</v>
      </c>
      <c r="V7" s="23">
        <f t="shared" si="2"/>
        <v>0</v>
      </c>
      <c r="W7" s="23">
        <f>VLOOKUP(Q7,[1]순위조건!$B$33:$C$39,2,0)</f>
        <v>0</v>
      </c>
      <c r="X7" s="23" t="e">
        <f t="shared" si="3"/>
        <v>#N/A</v>
      </c>
      <c r="Y7" s="23" t="e">
        <f>RANK(X7,$X$6:$X$15)</f>
        <v>#N/A</v>
      </c>
      <c r="AA7" s="49" t="s">
        <v>62</v>
      </c>
    </row>
    <row r="8" spans="1:28" s="50" customFormat="1" ht="60" customHeight="1">
      <c r="A8" s="23">
        <v>3</v>
      </c>
      <c r="B8" s="23"/>
      <c r="C8" s="40"/>
      <c r="D8" s="23"/>
      <c r="E8" s="47"/>
      <c r="F8" s="43"/>
      <c r="G8" s="43"/>
      <c r="H8" s="43"/>
      <c r="I8" s="44"/>
      <c r="J8" s="22" t="s">
        <v>54</v>
      </c>
      <c r="K8" s="43"/>
      <c r="L8" s="59"/>
      <c r="M8" s="23"/>
      <c r="N8" s="23"/>
      <c r="O8" s="23"/>
      <c r="P8" s="23"/>
      <c r="Q8" s="42"/>
      <c r="R8" s="59" t="e">
        <f>VLOOKUP(L8,[1]순위조건!$B$3:$C$9,2,0)</f>
        <v>#N/A</v>
      </c>
      <c r="S8" s="23">
        <f>VLOOKUP(M8,[1]순위조건!$B$18:$C$26,2,1)</f>
        <v>0</v>
      </c>
      <c r="T8" s="23">
        <f>VLOOKUP(N8,[1]순위조건!$B$28:$C$31,2,1)</f>
        <v>0</v>
      </c>
      <c r="U8" s="23" t="e">
        <f>VLOOKUP(O8,[1]순위조건!$B$11:$C$16,2,0)</f>
        <v>#N/A</v>
      </c>
      <c r="V8" s="23">
        <f t="shared" si="2"/>
        <v>0</v>
      </c>
      <c r="W8" s="23">
        <f>VLOOKUP(Q8,[1]순위조건!$B$33:$C$39,2,0)</f>
        <v>0</v>
      </c>
      <c r="X8" s="23" t="e">
        <f t="shared" si="3"/>
        <v>#N/A</v>
      </c>
      <c r="Y8" s="23" t="e">
        <f t="shared" ref="Y8:Y15" si="4">RANK(X8,$X$6:$X$15)</f>
        <v>#N/A</v>
      </c>
      <c r="AA8" s="50" t="s">
        <v>63</v>
      </c>
    </row>
    <row r="9" spans="1:28" s="49" customFormat="1" ht="60" customHeight="1">
      <c r="A9" s="23">
        <v>4</v>
      </c>
      <c r="B9" s="23"/>
      <c r="C9" s="40"/>
      <c r="D9" s="23"/>
      <c r="E9" s="47"/>
      <c r="F9" s="45"/>
      <c r="G9" s="45"/>
      <c r="H9" s="45"/>
      <c r="I9" s="46"/>
      <c r="J9" s="22" t="s">
        <v>54</v>
      </c>
      <c r="K9" s="45"/>
      <c r="L9" s="59"/>
      <c r="M9" s="23"/>
      <c r="N9" s="23"/>
      <c r="O9" s="23"/>
      <c r="P9" s="23"/>
      <c r="Q9" s="42"/>
      <c r="R9" s="59" t="e">
        <f>VLOOKUP(L9,[1]순위조건!$B$3:$C$9,2,0)</f>
        <v>#N/A</v>
      </c>
      <c r="S9" s="23">
        <f>VLOOKUP(M9,[1]순위조건!$B$18:$C$26,2,1)</f>
        <v>0</v>
      </c>
      <c r="T9" s="23">
        <f>VLOOKUP(N9,[1]순위조건!$B$28:$C$31,2,1)</f>
        <v>0</v>
      </c>
      <c r="U9" s="23" t="e">
        <f>VLOOKUP(O9,[1]순위조건!$B$11:$C$16,2,0)</f>
        <v>#N/A</v>
      </c>
      <c r="V9" s="23">
        <f t="shared" si="2"/>
        <v>0</v>
      </c>
      <c r="W9" s="23">
        <f>VLOOKUP(Q9,[1]순위조건!$B$33:$C$39,2,0)</f>
        <v>0</v>
      </c>
      <c r="X9" s="23" t="e">
        <f t="shared" si="3"/>
        <v>#N/A</v>
      </c>
      <c r="Y9" s="23" t="e">
        <f t="shared" si="4"/>
        <v>#N/A</v>
      </c>
      <c r="AB9" s="50"/>
    </row>
    <row r="10" spans="1:28" s="50" customFormat="1" ht="60" customHeight="1">
      <c r="A10" s="23">
        <v>5</v>
      </c>
      <c r="B10" s="23"/>
      <c r="C10" s="40"/>
      <c r="D10" s="23"/>
      <c r="E10" s="47"/>
      <c r="F10" s="45"/>
      <c r="G10" s="45"/>
      <c r="H10" s="45"/>
      <c r="I10" s="46"/>
      <c r="J10" s="22" t="s">
        <v>54</v>
      </c>
      <c r="K10" s="45"/>
      <c r="L10" s="59"/>
      <c r="M10" s="23"/>
      <c r="N10" s="23"/>
      <c r="O10" s="23"/>
      <c r="P10" s="23"/>
      <c r="Q10" s="42"/>
      <c r="R10" s="59" t="e">
        <f>VLOOKUP(L10,[1]순위조건!$B$3:$C$9,2,0)</f>
        <v>#N/A</v>
      </c>
      <c r="S10" s="23">
        <f>VLOOKUP(M10,[1]순위조건!$B$18:$C$26,2,1)</f>
        <v>0</v>
      </c>
      <c r="T10" s="23">
        <f>VLOOKUP(N10,[1]순위조건!$B$28:$C$31,2,1)</f>
        <v>0</v>
      </c>
      <c r="U10" s="23" t="e">
        <f>VLOOKUP(O10,[1]순위조건!$B$11:$C$16,2,0)</f>
        <v>#N/A</v>
      </c>
      <c r="V10" s="23">
        <f t="shared" si="2"/>
        <v>0</v>
      </c>
      <c r="W10" s="23">
        <f>VLOOKUP(Q10,[1]순위조건!$B$33:$C$39,2,0)</f>
        <v>0</v>
      </c>
      <c r="X10" s="23" t="e">
        <f t="shared" si="3"/>
        <v>#N/A</v>
      </c>
      <c r="Y10" s="23" t="e">
        <f t="shared" si="4"/>
        <v>#N/A</v>
      </c>
      <c r="AA10" s="49" t="s">
        <v>68</v>
      </c>
    </row>
    <row r="11" spans="1:28" s="51" customFormat="1" ht="60" customHeight="1">
      <c r="A11" s="23">
        <v>6</v>
      </c>
      <c r="B11" s="23"/>
      <c r="C11" s="40"/>
      <c r="D11" s="23"/>
      <c r="E11" s="47"/>
      <c r="F11" s="45"/>
      <c r="G11" s="45"/>
      <c r="H11" s="45"/>
      <c r="I11" s="46"/>
      <c r="J11" s="22" t="s">
        <v>54</v>
      </c>
      <c r="K11" s="45"/>
      <c r="L11" s="59"/>
      <c r="M11" s="23"/>
      <c r="N11" s="23"/>
      <c r="O11" s="23"/>
      <c r="P11" s="23"/>
      <c r="Q11" s="42"/>
      <c r="R11" s="59" t="e">
        <f>VLOOKUP(L11,[1]순위조건!$B$3:$C$9,2,0)</f>
        <v>#N/A</v>
      </c>
      <c r="S11" s="23">
        <f>VLOOKUP(M11,[1]순위조건!$B$18:$C$26,2,1)</f>
        <v>0</v>
      </c>
      <c r="T11" s="23">
        <f>VLOOKUP(N11,[1]순위조건!$B$28:$C$31,2,1)</f>
        <v>0</v>
      </c>
      <c r="U11" s="23" t="e">
        <f>VLOOKUP(O11,[1]순위조건!$B$11:$C$16,2,0)</f>
        <v>#N/A</v>
      </c>
      <c r="V11" s="23">
        <f t="shared" si="2"/>
        <v>0</v>
      </c>
      <c r="W11" s="23">
        <f>VLOOKUP(Q11,[1]순위조건!$B$33:$C$39,2,0)</f>
        <v>0</v>
      </c>
      <c r="X11" s="23" t="e">
        <f t="shared" si="3"/>
        <v>#N/A</v>
      </c>
      <c r="Y11" s="23" t="e">
        <f t="shared" si="4"/>
        <v>#N/A</v>
      </c>
      <c r="Z11" s="49"/>
      <c r="AA11" s="49" t="s">
        <v>69</v>
      </c>
      <c r="AB11" s="49"/>
    </row>
    <row r="12" spans="1:28" s="51" customFormat="1" ht="60" customHeight="1">
      <c r="A12" s="23">
        <v>7</v>
      </c>
      <c r="B12" s="23"/>
      <c r="C12" s="40"/>
      <c r="D12" s="23"/>
      <c r="E12" s="22"/>
      <c r="F12" s="22"/>
      <c r="G12" s="22"/>
      <c r="H12" s="22"/>
      <c r="I12" s="41"/>
      <c r="J12" s="22" t="s">
        <v>54</v>
      </c>
      <c r="K12" s="22"/>
      <c r="L12" s="59"/>
      <c r="M12" s="23"/>
      <c r="N12" s="23"/>
      <c r="O12" s="23"/>
      <c r="P12" s="23"/>
      <c r="Q12" s="42"/>
      <c r="R12" s="59" t="e">
        <f>VLOOKUP(L12,[1]순위조건!$B$3:$C$9,2,0)</f>
        <v>#N/A</v>
      </c>
      <c r="S12" s="23">
        <f>VLOOKUP(M12,[1]순위조건!$B$18:$C$26,2,1)</f>
        <v>0</v>
      </c>
      <c r="T12" s="23">
        <f>VLOOKUP(N12,[1]순위조건!$B$28:$C$31,2,1)</f>
        <v>0</v>
      </c>
      <c r="U12" s="23" t="e">
        <f>VLOOKUP(O12,[1]순위조건!$B$11:$C$16,2,0)</f>
        <v>#N/A</v>
      </c>
      <c r="V12" s="23">
        <f t="shared" si="2"/>
        <v>0</v>
      </c>
      <c r="W12" s="23">
        <f>VLOOKUP(Q12,[1]순위조건!$B$33:$C$39,2,0)</f>
        <v>0</v>
      </c>
      <c r="X12" s="23" t="e">
        <f t="shared" si="3"/>
        <v>#N/A</v>
      </c>
      <c r="Y12" s="23" t="e">
        <f t="shared" si="4"/>
        <v>#N/A</v>
      </c>
      <c r="Z12" s="49"/>
      <c r="AA12" s="49" t="s">
        <v>70</v>
      </c>
      <c r="AB12" s="49"/>
    </row>
    <row r="13" spans="1:28" s="51" customFormat="1" ht="60" customHeight="1">
      <c r="A13" s="23">
        <v>8</v>
      </c>
      <c r="B13" s="23"/>
      <c r="C13" s="40"/>
      <c r="D13" s="23"/>
      <c r="E13" s="47"/>
      <c r="F13" s="45"/>
      <c r="G13" s="45"/>
      <c r="H13" s="45"/>
      <c r="I13" s="46"/>
      <c r="J13" s="22" t="s">
        <v>54</v>
      </c>
      <c r="K13" s="45"/>
      <c r="L13" s="59"/>
      <c r="M13" s="23"/>
      <c r="N13" s="23"/>
      <c r="O13" s="23"/>
      <c r="P13" s="23"/>
      <c r="Q13" s="42"/>
      <c r="R13" s="59" t="e">
        <f>VLOOKUP(L13,[1]순위조건!$B$3:$C$9,2,0)</f>
        <v>#N/A</v>
      </c>
      <c r="S13" s="23">
        <f>VLOOKUP(M13,[1]순위조건!$B$18:$C$26,2,1)</f>
        <v>0</v>
      </c>
      <c r="T13" s="23">
        <f>VLOOKUP(N13,[1]순위조건!$B$28:$C$31,2,1)</f>
        <v>0</v>
      </c>
      <c r="U13" s="23" t="e">
        <f>VLOOKUP(O13,[1]순위조건!$B$11:$C$16,2,0)</f>
        <v>#N/A</v>
      </c>
      <c r="V13" s="23">
        <f t="shared" si="2"/>
        <v>0</v>
      </c>
      <c r="W13" s="23">
        <f>VLOOKUP(Q13,[1]순위조건!$B$33:$C$39,2,0)</f>
        <v>0</v>
      </c>
      <c r="X13" s="23" t="e">
        <f t="shared" si="3"/>
        <v>#N/A</v>
      </c>
      <c r="Y13" s="23" t="e">
        <f t="shared" si="4"/>
        <v>#N/A</v>
      </c>
      <c r="Z13" s="49"/>
      <c r="AA13" s="49"/>
      <c r="AB13" s="49"/>
    </row>
    <row r="14" spans="1:28" s="51" customFormat="1" ht="60" customHeight="1">
      <c r="A14" s="23">
        <v>9</v>
      </c>
      <c r="B14" s="23"/>
      <c r="C14" s="40"/>
      <c r="D14" s="23"/>
      <c r="E14" s="47"/>
      <c r="F14" s="45"/>
      <c r="G14" s="45"/>
      <c r="H14" s="45"/>
      <c r="I14" s="46"/>
      <c r="J14" s="22" t="s">
        <v>54</v>
      </c>
      <c r="K14" s="45"/>
      <c r="L14" s="59"/>
      <c r="M14" s="23"/>
      <c r="N14" s="23"/>
      <c r="O14" s="23"/>
      <c r="P14" s="23"/>
      <c r="Q14" s="42"/>
      <c r="R14" s="59" t="e">
        <f>VLOOKUP(L14,[1]순위조건!$B$3:$C$9,2,0)</f>
        <v>#N/A</v>
      </c>
      <c r="S14" s="23">
        <f>VLOOKUP(M14,[1]순위조건!$B$18:$C$26,2,1)</f>
        <v>0</v>
      </c>
      <c r="T14" s="23">
        <f>VLOOKUP(N14,[1]순위조건!$B$28:$C$31,2,1)</f>
        <v>0</v>
      </c>
      <c r="U14" s="23" t="e">
        <f>VLOOKUP(O14,[1]순위조건!$B$11:$C$16,2,0)</f>
        <v>#N/A</v>
      </c>
      <c r="V14" s="23">
        <f t="shared" si="2"/>
        <v>0</v>
      </c>
      <c r="W14" s="23">
        <f>VLOOKUP(Q14,[1]순위조건!$B$33:$C$39,2,0)</f>
        <v>0</v>
      </c>
      <c r="X14" s="23" t="e">
        <f t="shared" si="3"/>
        <v>#N/A</v>
      </c>
      <c r="Y14" s="23" t="e">
        <f t="shared" si="4"/>
        <v>#N/A</v>
      </c>
      <c r="Z14" s="49"/>
      <c r="AA14" s="49"/>
      <c r="AB14" s="49"/>
    </row>
    <row r="15" spans="1:28" s="51" customFormat="1" ht="60" customHeight="1">
      <c r="A15" s="23">
        <v>10</v>
      </c>
      <c r="B15" s="23"/>
      <c r="C15" s="40"/>
      <c r="D15" s="23"/>
      <c r="E15" s="22"/>
      <c r="F15" s="45"/>
      <c r="G15" s="45"/>
      <c r="H15" s="45"/>
      <c r="I15" s="46"/>
      <c r="J15" s="22" t="s">
        <v>54</v>
      </c>
      <c r="K15" s="45"/>
      <c r="L15" s="59"/>
      <c r="M15" s="23"/>
      <c r="N15" s="23"/>
      <c r="O15" s="23"/>
      <c r="P15" s="23"/>
      <c r="Q15" s="42"/>
      <c r="R15" s="59" t="e">
        <f>VLOOKUP(L15,[1]순위조건!$B$3:$C$9,2,0)</f>
        <v>#N/A</v>
      </c>
      <c r="S15" s="23">
        <f>VLOOKUP(M15,[1]순위조건!$B$18:$C$26,2,1)</f>
        <v>0</v>
      </c>
      <c r="T15" s="23">
        <f>VLOOKUP(N15,[1]순위조건!$B$28:$C$31,2,1)</f>
        <v>0</v>
      </c>
      <c r="U15" s="23" t="e">
        <f>VLOOKUP(O15,[1]순위조건!$B$11:$C$16,2,0)</f>
        <v>#N/A</v>
      </c>
      <c r="V15" s="23">
        <f t="shared" si="2"/>
        <v>0</v>
      </c>
      <c r="W15" s="23">
        <f>VLOOKUP(Q15,[1]순위조건!$B$33:$C$39,2,0)</f>
        <v>0</v>
      </c>
      <c r="X15" s="23" t="e">
        <f t="shared" si="3"/>
        <v>#N/A</v>
      </c>
      <c r="Y15" s="23" t="e">
        <f t="shared" si="4"/>
        <v>#N/A</v>
      </c>
      <c r="Z15" s="49"/>
      <c r="AA15" s="49"/>
      <c r="AB15" s="49"/>
    </row>
    <row r="16" spans="1:28">
      <c r="D16" s="29"/>
      <c r="E16" s="31"/>
      <c r="F16" s="1"/>
    </row>
  </sheetData>
  <mergeCells count="2">
    <mergeCell ref="A1:Y1"/>
    <mergeCell ref="R2:Y2"/>
  </mergeCells>
  <phoneticPr fontId="1" type="noConversion"/>
  <dataValidations count="1">
    <dataValidation type="list" allowBlank="1" showInputMessage="1" showErrorMessage="1" sqref="J4:J15">
      <formula1>$AA$4:$AA$8</formula1>
    </dataValidation>
  </dataValidations>
  <printOptions horizontalCentered="1"/>
  <pageMargins left="0" right="0" top="0" bottom="0" header="0.51181102362204722" footer="0.31496062992125984"/>
  <pageSetup paperSize="9" scale="70" orientation="landscape" horizontalDpi="4294967292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B2:C38"/>
  <sheetViews>
    <sheetView workbookViewId="0">
      <selection activeCell="B11" sqref="B11"/>
    </sheetView>
  </sheetViews>
  <sheetFormatPr defaultRowHeight="13.5"/>
  <cols>
    <col min="1" max="1" width="1.5546875" customWidth="1"/>
    <col min="2" max="2" width="19.33203125" customWidth="1"/>
    <col min="3" max="3" width="8.88671875" style="8"/>
  </cols>
  <sheetData>
    <row r="2" spans="2:3" ht="11.25" customHeight="1">
      <c r="B2" s="9" t="s">
        <v>8</v>
      </c>
      <c r="C2" s="10" t="s">
        <v>0</v>
      </c>
    </row>
    <row r="3" spans="2:3" ht="11.25" customHeight="1">
      <c r="B3" s="2">
        <v>1</v>
      </c>
      <c r="C3" s="4">
        <v>20</v>
      </c>
    </row>
    <row r="4" spans="2:3" ht="11.25" customHeight="1">
      <c r="B4" s="2">
        <v>2</v>
      </c>
      <c r="C4" s="4">
        <v>18</v>
      </c>
    </row>
    <row r="5" spans="2:3" ht="11.25" customHeight="1">
      <c r="B5" s="2">
        <v>3</v>
      </c>
      <c r="C5" s="4">
        <v>16</v>
      </c>
    </row>
    <row r="6" spans="2:3" ht="11.25" customHeight="1">
      <c r="B6" s="2">
        <v>4</v>
      </c>
      <c r="C6" s="4">
        <v>9</v>
      </c>
    </row>
    <row r="7" spans="2:3" ht="11.25" customHeight="1">
      <c r="B7" s="2">
        <v>5</v>
      </c>
      <c r="C7" s="4">
        <v>7</v>
      </c>
    </row>
    <row r="8" spans="2:3" ht="11.25" customHeight="1">
      <c r="B8" s="2">
        <v>6</v>
      </c>
      <c r="C8" s="4">
        <v>5</v>
      </c>
    </row>
    <row r="9" spans="2:3">
      <c r="B9" s="6"/>
      <c r="C9" s="7"/>
    </row>
    <row r="10" spans="2:3" ht="11.25" customHeight="1">
      <c r="B10" s="9" t="s">
        <v>17</v>
      </c>
      <c r="C10" s="10" t="s">
        <v>1</v>
      </c>
    </row>
    <row r="11" spans="2:3" ht="10.5" customHeight="1">
      <c r="B11" s="3">
        <v>2</v>
      </c>
      <c r="C11" s="4">
        <v>2</v>
      </c>
    </row>
    <row r="12" spans="2:3" ht="10.5" customHeight="1">
      <c r="B12" s="3">
        <v>4</v>
      </c>
      <c r="C12" s="4">
        <v>5</v>
      </c>
    </row>
    <row r="13" spans="2:3" ht="10.5" customHeight="1">
      <c r="B13" s="3">
        <v>6</v>
      </c>
      <c r="C13" s="4">
        <v>10</v>
      </c>
    </row>
    <row r="14" spans="2:3" ht="10.5" customHeight="1">
      <c r="B14" s="3">
        <v>8</v>
      </c>
      <c r="C14" s="4">
        <v>20</v>
      </c>
    </row>
    <row r="15" spans="2:3" ht="10.5" customHeight="1">
      <c r="B15" s="3">
        <v>10</v>
      </c>
      <c r="C15" s="4">
        <v>30</v>
      </c>
    </row>
    <row r="16" spans="2:3" s="6" customFormat="1">
      <c r="B16" s="5"/>
      <c r="C16" s="7"/>
    </row>
    <row r="17" spans="2:3" ht="14.25" customHeight="1">
      <c r="B17" s="11" t="s">
        <v>3</v>
      </c>
      <c r="C17" s="10" t="s">
        <v>2</v>
      </c>
    </row>
    <row r="18" spans="2:3">
      <c r="B18" s="2">
        <v>1</v>
      </c>
      <c r="C18" s="4">
        <v>5</v>
      </c>
    </row>
    <row r="19" spans="2:3">
      <c r="B19" s="4" t="s">
        <v>11</v>
      </c>
      <c r="C19" s="4">
        <v>10</v>
      </c>
    </row>
    <row r="20" spans="2:3">
      <c r="B20" s="7"/>
      <c r="C20" s="7"/>
    </row>
    <row r="21" spans="2:3" ht="10.5" customHeight="1">
      <c r="B21" s="9" t="s">
        <v>15</v>
      </c>
      <c r="C21" s="10" t="s">
        <v>1</v>
      </c>
    </row>
    <row r="22" spans="2:3" ht="10.5" customHeight="1">
      <c r="B22" s="4" t="s">
        <v>16</v>
      </c>
      <c r="C22" s="4">
        <v>4</v>
      </c>
    </row>
    <row r="23" spans="2:3" ht="10.5" customHeight="1">
      <c r="B23" s="2">
        <v>2</v>
      </c>
      <c r="C23" s="4">
        <v>8</v>
      </c>
    </row>
    <row r="24" spans="2:3" ht="10.5" customHeight="1">
      <c r="B24" s="2">
        <v>3</v>
      </c>
      <c r="C24" s="4">
        <v>12</v>
      </c>
    </row>
    <row r="25" spans="2:3" ht="10.5" customHeight="1">
      <c r="B25" s="2">
        <v>4</v>
      </c>
      <c r="C25" s="4">
        <v>16</v>
      </c>
    </row>
    <row r="26" spans="2:3" ht="10.5" customHeight="1">
      <c r="B26" s="4" t="s">
        <v>12</v>
      </c>
      <c r="C26" s="4">
        <v>20</v>
      </c>
    </row>
    <row r="28" spans="2:3">
      <c r="B28" s="9" t="s">
        <v>13</v>
      </c>
      <c r="C28" s="10" t="s">
        <v>0</v>
      </c>
    </row>
    <row r="29" spans="2:3">
      <c r="B29" s="2">
        <v>0</v>
      </c>
      <c r="C29" s="4">
        <v>0</v>
      </c>
    </row>
    <row r="30" spans="2:3">
      <c r="B30" s="4" t="s">
        <v>14</v>
      </c>
      <c r="C30" s="4">
        <v>5</v>
      </c>
    </row>
    <row r="32" spans="2:3" ht="10.5" customHeight="1">
      <c r="B32" s="12" t="s">
        <v>18</v>
      </c>
      <c r="C32" s="10" t="s">
        <v>2</v>
      </c>
    </row>
    <row r="33" spans="2:3" ht="10.5" customHeight="1">
      <c r="B33" s="4" t="s">
        <v>9</v>
      </c>
      <c r="C33" s="4">
        <v>1</v>
      </c>
    </row>
    <row r="34" spans="2:3" ht="10.5" customHeight="1">
      <c r="B34" s="2">
        <v>1</v>
      </c>
      <c r="C34" s="4">
        <v>3</v>
      </c>
    </row>
    <row r="35" spans="2:3" ht="10.5" customHeight="1">
      <c r="B35" s="2">
        <v>2</v>
      </c>
      <c r="C35" s="4">
        <v>6</v>
      </c>
    </row>
    <row r="36" spans="2:3" ht="10.5" customHeight="1">
      <c r="B36" s="2">
        <v>3</v>
      </c>
      <c r="C36" s="4">
        <v>9</v>
      </c>
    </row>
    <row r="37" spans="2:3" ht="10.5" customHeight="1">
      <c r="B37" s="2">
        <v>4</v>
      </c>
      <c r="C37" s="4">
        <v>12</v>
      </c>
    </row>
    <row r="38" spans="2:3" ht="10.5" customHeight="1">
      <c r="B38" s="4" t="s">
        <v>10</v>
      </c>
      <c r="C38" s="4">
        <v>15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작성요령</vt:lpstr>
      <vt:lpstr>순위부</vt:lpstr>
      <vt:lpstr>배점기준</vt:lpstr>
      <vt:lpstr>작성요령!Print_Area</vt:lpstr>
      <vt:lpstr>순위부!Print_Titles</vt:lpstr>
    </vt:vector>
  </TitlesOfParts>
  <Company>사회복지과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정규옥</dc:creator>
  <cp:lastModifiedBy>V600</cp:lastModifiedBy>
  <cp:lastPrinted>2015-09-30T00:15:09Z</cp:lastPrinted>
  <dcterms:created xsi:type="dcterms:W3CDTF">2003-04-01T06:26:24Z</dcterms:created>
  <dcterms:modified xsi:type="dcterms:W3CDTF">2015-10-15T05:43:09Z</dcterms:modified>
</cp:coreProperties>
</file>